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Logístico 2017\2017\Logística\Docs proceso\"/>
    </mc:Choice>
  </mc:AlternateContent>
  <bookViews>
    <workbookView xWindow="0" yWindow="0" windowWidth="20490" windowHeight="7755"/>
  </bookViews>
  <sheets>
    <sheet name="CONSOLIDADO"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 i="1" l="1"/>
  <c r="I17" i="1"/>
  <c r="I26" i="1"/>
  <c r="I28" i="1"/>
  <c r="I30" i="1"/>
  <c r="I32" i="1"/>
  <c r="I34" i="1"/>
  <c r="I36" i="1"/>
  <c r="I38" i="1"/>
  <c r="I40" i="1"/>
  <c r="I42" i="1"/>
  <c r="I44" i="1"/>
  <c r="I46" i="1"/>
  <c r="I48" i="1"/>
  <c r="I50" i="1"/>
  <c r="I52" i="1"/>
  <c r="I54" i="1"/>
  <c r="I56" i="1"/>
  <c r="I58" i="1"/>
  <c r="I57" i="1"/>
  <c r="I55" i="1"/>
  <c r="I53" i="1"/>
  <c r="I51" i="1"/>
  <c r="I49" i="1"/>
  <c r="I47" i="1"/>
  <c r="I45" i="1"/>
  <c r="I43" i="1"/>
  <c r="I41" i="1"/>
  <c r="I39" i="1"/>
  <c r="I37" i="1"/>
  <c r="I35" i="1"/>
  <c r="I33" i="1"/>
  <c r="I31" i="1"/>
  <c r="I29" i="1"/>
  <c r="I27" i="1"/>
  <c r="I25" i="1"/>
  <c r="I21" i="1"/>
  <c r="I13" i="1"/>
  <c r="I9" i="1"/>
  <c r="G8" i="1"/>
  <c r="G7" i="1"/>
  <c r="I7" i="1"/>
  <c r="G6" i="1"/>
  <c r="I8" i="1" l="1"/>
  <c r="I5" i="1"/>
  <c r="I59" i="1" s="1"/>
  <c r="I60" i="1" s="1"/>
  <c r="I61" i="1" s="1"/>
</calcChain>
</file>

<file path=xl/sharedStrings.xml><?xml version="1.0" encoding="utf-8"?>
<sst xmlns="http://schemas.openxmlformats.org/spreadsheetml/2006/main" count="114" uniqueCount="66">
  <si>
    <t>Grupo</t>
  </si>
  <si>
    <t>Contenido</t>
  </si>
  <si>
    <t>Unidad de medida</t>
  </si>
  <si>
    <t>Envío Material (A nivel nacional)</t>
  </si>
  <si>
    <t>Servicio empaque de kits que contienen (1 bolsa, 1 memoria, 1 libreta, 3 hojas impresas, 1 esfero).</t>
  </si>
  <si>
    <t>Envío hasta 15 Kls</t>
  </si>
  <si>
    <t>Envío hasta 30 Kls</t>
  </si>
  <si>
    <t>Envío hasta 50 Kls</t>
  </si>
  <si>
    <t>Grupo 1 (Según anexo técnico)</t>
  </si>
  <si>
    <t>Estación de café y agua (Incluye persona de servicio)</t>
  </si>
  <si>
    <t>Logístico Integral</t>
  </si>
  <si>
    <t>Punto de Registro (Digitador, computador, registro en base de datos)</t>
  </si>
  <si>
    <t>Grupo 2 (Según anexo técnico)</t>
  </si>
  <si>
    <t>Grupo 3 (Según anexo técnico)</t>
  </si>
  <si>
    <t>Personal Logístico</t>
  </si>
  <si>
    <t>Coordinador</t>
  </si>
  <si>
    <t>Grupo 4 (Según anexo técnico)</t>
  </si>
  <si>
    <t>Servicio alimentación</t>
  </si>
  <si>
    <t>50 Und</t>
  </si>
  <si>
    <t>100 Und</t>
  </si>
  <si>
    <t xml:space="preserve">Adicional a la estación de café y agua (por demanda). </t>
  </si>
  <si>
    <t>Und</t>
  </si>
  <si>
    <t>Desayuno</t>
  </si>
  <si>
    <t>Almuerzo de trabajo (opción 1)</t>
  </si>
  <si>
    <t>Almuerzo de trabajo (opción 2)</t>
  </si>
  <si>
    <t>Refrigerios (opción 1)</t>
  </si>
  <si>
    <t>Refrigerios (opción 2)</t>
  </si>
  <si>
    <t>Día</t>
  </si>
  <si>
    <t>Modelo de protocolo</t>
  </si>
  <si>
    <t>Mesero</t>
  </si>
  <si>
    <t>Brigadista</t>
  </si>
  <si>
    <t>Asistencia del Personal al Evento</t>
  </si>
  <si>
    <t xml:space="preserve">Convocatoria y confirmación </t>
  </si>
  <si>
    <t xml:space="preserve">Servicios Audiovisuales y equipos </t>
  </si>
  <si>
    <r>
      <rPr>
        <u/>
        <sz val="10"/>
        <rFont val="Arial"/>
        <family val="2"/>
      </rPr>
      <t>Estudio de Audio.</t>
    </r>
    <r>
      <rPr>
        <sz val="10"/>
        <rFont val="Arial"/>
        <family val="2"/>
      </rPr>
      <t xml:space="preserve"> </t>
    </r>
  </si>
  <si>
    <t>Equipo de reportería</t>
  </si>
  <si>
    <t>Sonido</t>
  </si>
  <si>
    <r>
      <rPr>
        <u/>
        <sz val="10"/>
        <rFont val="Arial"/>
        <family val="2"/>
      </rPr>
      <t>Microfonía inalámbrica.</t>
    </r>
    <r>
      <rPr>
        <sz val="10"/>
        <rFont val="Arial"/>
        <family val="2"/>
      </rPr>
      <t xml:space="preserve">  Micrófono de diadema color piel con bateria</t>
    </r>
  </si>
  <si>
    <r>
      <rPr>
        <u/>
        <sz val="10"/>
        <rFont val="Arial"/>
        <family val="2"/>
      </rPr>
      <t>Microfonía inalámbrica.</t>
    </r>
    <r>
      <rPr>
        <sz val="10"/>
        <rFont val="Arial"/>
        <family val="2"/>
      </rPr>
      <t xml:space="preserve">  Micrófono de mano inalámbrico con bateria</t>
    </r>
  </si>
  <si>
    <r>
      <rPr>
        <u/>
        <sz val="10"/>
        <rFont val="Arial"/>
        <family val="2"/>
      </rPr>
      <t>Microfonía inalámbrica.</t>
    </r>
    <r>
      <rPr>
        <sz val="10"/>
        <rFont val="Arial"/>
        <family val="2"/>
      </rPr>
      <t xml:space="preserve">  Micrófono de solapa con bateria</t>
    </r>
  </si>
  <si>
    <t>Video Streaming</t>
  </si>
  <si>
    <r>
      <rPr>
        <u/>
        <sz val="10"/>
        <rFont val="Arial"/>
        <family val="2"/>
      </rPr>
      <t>Personal de apoyo audiovisual.</t>
    </r>
    <r>
      <rPr>
        <sz val="10"/>
        <rFont val="Arial"/>
        <family val="2"/>
      </rPr>
      <t xml:space="preserve">  Camarografo</t>
    </r>
  </si>
  <si>
    <r>
      <rPr>
        <u/>
        <sz val="10"/>
        <rFont val="Arial"/>
        <family val="2"/>
      </rPr>
      <t>Personal de apoyo audiovisual.</t>
    </r>
    <r>
      <rPr>
        <sz val="10"/>
        <rFont val="Arial"/>
        <family val="2"/>
      </rPr>
      <t xml:space="preserve">  Asistente de Camara y/o de Audio</t>
    </r>
  </si>
  <si>
    <t>Pantallas led's de 4 mm pich tecnologia smd out door con estructura portante.
Pantalla 6.00m X 4.00m</t>
  </si>
  <si>
    <t>Pantallas led's de 4 mm pich tecnologia smd out door con estructura portante.
Pantalla 3.00m X 4.00m</t>
  </si>
  <si>
    <t>Computador</t>
  </si>
  <si>
    <t>Impresora</t>
  </si>
  <si>
    <t>Video Beam 3200 lumenes</t>
  </si>
  <si>
    <t>Caja de sonido</t>
  </si>
  <si>
    <t>Evento</t>
  </si>
  <si>
    <t>Servicios de soporte</t>
  </si>
  <si>
    <r>
      <rPr>
        <u/>
        <sz val="10"/>
        <rFont val="Arial"/>
        <family val="2"/>
      </rPr>
      <t>Servicio de traducción simultánea y/o lenguaje de señas.</t>
    </r>
    <r>
      <rPr>
        <sz val="10"/>
        <rFont val="Arial"/>
        <family val="2"/>
      </rPr>
      <t xml:space="preserve">  </t>
    </r>
  </si>
  <si>
    <r>
      <rPr>
        <u/>
        <sz val="10"/>
        <rFont val="Arial"/>
        <family val="2"/>
      </rPr>
      <t>Carpa</t>
    </r>
    <r>
      <rPr>
        <sz val="10"/>
        <rFont val="Arial"/>
        <family val="2"/>
      </rPr>
      <t xml:space="preserve"> de 4.00m X 4.00m</t>
    </r>
  </si>
  <si>
    <r>
      <rPr>
        <u/>
        <sz val="10"/>
        <rFont val="Arial"/>
        <family val="2"/>
      </rPr>
      <t>Tarima</t>
    </r>
    <r>
      <rPr>
        <sz val="10"/>
        <rFont val="Arial"/>
        <family val="2"/>
      </rPr>
      <t xml:space="preserve"> de 9.00m X 6.00m</t>
    </r>
  </si>
  <si>
    <t>SubTotal</t>
  </si>
  <si>
    <t>Iva</t>
  </si>
  <si>
    <t>Total</t>
  </si>
  <si>
    <t>Valor Máximo a Ofertar</t>
  </si>
  <si>
    <t>Valor Unitario Ofertado</t>
  </si>
  <si>
    <t>Valor Total Ofertado</t>
  </si>
  <si>
    <t>Cantidades Estimadas*</t>
  </si>
  <si>
    <r>
      <rPr>
        <b/>
        <sz val="8"/>
        <color theme="1"/>
        <rFont val="Calibri"/>
        <family val="2"/>
        <scheme val="minor"/>
      </rPr>
      <t>Nota:</t>
    </r>
    <r>
      <rPr>
        <sz val="8"/>
        <color theme="1"/>
        <rFont val="Calibri"/>
        <family val="2"/>
        <scheme val="minor"/>
      </rPr>
      <t xml:space="preserve"> En la celda correspondiente a "Cantidades Estimadas"  se relaciona la cantidad estimada para la ejecución del contrato en cada ítem, teniendo en cuenta las necesidades proyectadas de la entidad. Estas cantidades podrán variar para la ejecución del presente contrato, la entidad durante la ejecución definirá las cantidades finales de acuerdo a las necesidades y presupesto.</t>
    </r>
  </si>
  <si>
    <t>FORMATO No. 4 OFERTA ECONÓMICA</t>
  </si>
  <si>
    <t>Razón social oferente:</t>
  </si>
  <si>
    <t>Representante legal:</t>
  </si>
  <si>
    <t>Firma Representante Legal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</si>
</sst>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_-;\-* #,##0_-;_-* &quot;-&quot;_-;_-@_-"/>
    <numFmt numFmtId="165" formatCode="&quot;$&quot;#,##0"/>
    <numFmt numFmtId="166" formatCode="_-&quot;$&quot;* #,##0.00_-;\-&quot;$&quot;* #,##0.00_-;_-&quot;$&quot;* &quot;-&quot;??_-;_-@_-"/>
    <numFmt numFmtId="167" formatCode="_-&quot;$&quot;* #,##0_-;\-&quot;$&quot;* #,##0_-;_-&quot;$&quot;*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b/>
      <sz val="10"/>
      <name val="Arial"/>
      <family val="2"/>
    </font>
    <font>
      <sz val="10"/>
      <name val="Arial"/>
      <family val="2"/>
    </font>
    <font>
      <u/>
      <sz val="10"/>
      <name val="Arial"/>
      <family val="2"/>
    </font>
    <font>
      <sz val="8"/>
      <color theme="1"/>
      <name val="Calibri"/>
      <family val="2"/>
      <scheme val="minor"/>
    </font>
    <font>
      <b/>
      <sz val="8"/>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style="thin">
        <color auto="1"/>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164" fontId="1" fillId="0" borderId="0" applyFont="0" applyFill="0" applyBorder="0" applyAlignment="0" applyProtection="0"/>
    <xf numFmtId="166" fontId="1" fillId="0" borderId="0" applyFont="0" applyFill="0" applyBorder="0" applyAlignment="0" applyProtection="0"/>
  </cellStyleXfs>
  <cellXfs count="63">
    <xf numFmtId="0" fontId="0" fillId="0" borderId="0" xfId="0"/>
    <xf numFmtId="0" fontId="2" fillId="0" borderId="2" xfId="0" applyFont="1" applyBorder="1" applyAlignment="1">
      <alignment horizontal="center" vertical="center" wrapText="1"/>
    </xf>
    <xf numFmtId="164" fontId="2" fillId="0" borderId="2" xfId="1" applyFont="1" applyBorder="1" applyAlignment="1">
      <alignment horizontal="center" vertical="center" wrapText="1"/>
    </xf>
    <xf numFmtId="165" fontId="2" fillId="0" borderId="2" xfId="0" applyNumberFormat="1" applyFont="1" applyBorder="1" applyAlignment="1">
      <alignment horizontal="center" vertical="center" wrapText="1"/>
    </xf>
    <xf numFmtId="0" fontId="0" fillId="0" borderId="2" xfId="0" applyBorder="1" applyAlignment="1">
      <alignment vertical="center" wrapText="1"/>
    </xf>
    <xf numFmtId="0" fontId="0" fillId="0" borderId="2" xfId="0" applyFont="1" applyBorder="1" applyAlignment="1">
      <alignment horizontal="center"/>
    </xf>
    <xf numFmtId="0" fontId="0" fillId="0" borderId="2" xfId="0" applyFont="1" applyBorder="1" applyAlignment="1">
      <alignment vertical="center" wrapText="1"/>
    </xf>
    <xf numFmtId="0" fontId="4" fillId="0" borderId="2" xfId="0" applyFont="1" applyBorder="1" applyAlignment="1">
      <alignment vertical="center" wrapText="1"/>
    </xf>
    <xf numFmtId="0" fontId="4" fillId="0" borderId="2" xfId="0" applyFont="1" applyBorder="1" applyAlignment="1">
      <alignment horizontal="center" vertical="center"/>
    </xf>
    <xf numFmtId="167" fontId="2" fillId="0" borderId="2" xfId="2" applyNumberFormat="1" applyFont="1" applyBorder="1" applyAlignment="1">
      <alignment horizontal="center" vertical="center"/>
    </xf>
    <xf numFmtId="1" fontId="2" fillId="0" borderId="2" xfId="2" applyNumberFormat="1" applyFont="1" applyBorder="1" applyAlignment="1">
      <alignment horizontal="center" vertical="center"/>
    </xf>
    <xf numFmtId="0" fontId="0" fillId="0" borderId="2" xfId="0" applyFont="1" applyFill="1" applyBorder="1" applyAlignment="1">
      <alignment vertical="center" wrapText="1"/>
    </xf>
    <xf numFmtId="0" fontId="0" fillId="0" borderId="5" xfId="0" applyFont="1" applyFill="1" applyBorder="1" applyAlignment="1">
      <alignment vertical="center" wrapText="1"/>
    </xf>
    <xf numFmtId="0" fontId="6" fillId="0" borderId="2" xfId="0" applyFont="1" applyFill="1" applyBorder="1" applyAlignment="1">
      <alignment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vertical="center" wrapText="1"/>
    </xf>
    <xf numFmtId="0" fontId="7" fillId="0" borderId="2" xfId="0" applyFont="1" applyFill="1" applyBorder="1" applyAlignment="1">
      <alignment horizontal="justify" vertical="center" wrapText="1"/>
    </xf>
    <xf numFmtId="0" fontId="6" fillId="0" borderId="2" xfId="0" applyFont="1" applyFill="1" applyBorder="1" applyAlignment="1">
      <alignment horizontal="justify" vertical="center" wrapText="1"/>
    </xf>
    <xf numFmtId="165" fontId="2" fillId="0" borderId="4" xfId="0" applyNumberFormat="1" applyFont="1" applyBorder="1" applyAlignment="1">
      <alignment horizontal="center" vertical="center"/>
    </xf>
    <xf numFmtId="165" fontId="2" fillId="0" borderId="2" xfId="0" applyNumberFormat="1" applyFont="1" applyBorder="1" applyAlignment="1">
      <alignment horizontal="center" vertical="center"/>
    </xf>
    <xf numFmtId="0" fontId="0" fillId="0" borderId="0" xfId="0" applyAlignment="1">
      <alignment horizontal="center"/>
    </xf>
    <xf numFmtId="165" fontId="2" fillId="0" borderId="2" xfId="0" applyNumberFormat="1" applyFont="1" applyFill="1" applyBorder="1" applyAlignment="1">
      <alignment horizontal="center" vertical="center" wrapText="1"/>
    </xf>
    <xf numFmtId="165" fontId="2" fillId="0" borderId="6" xfId="0" applyNumberFormat="1" applyFont="1" applyBorder="1" applyAlignment="1">
      <alignment horizontal="center" vertical="center"/>
    </xf>
    <xf numFmtId="165" fontId="2" fillId="0" borderId="1" xfId="0" applyNumberFormat="1" applyFont="1" applyBorder="1" applyAlignment="1">
      <alignment horizontal="center" vertical="center"/>
    </xf>
    <xf numFmtId="0" fontId="2" fillId="0" borderId="2" xfId="0" applyFont="1" applyBorder="1" applyAlignment="1">
      <alignment horizontal="center" vertical="center"/>
    </xf>
    <xf numFmtId="167" fontId="2" fillId="0" borderId="2" xfId="2" applyNumberFormat="1" applyFont="1" applyBorder="1" applyAlignment="1"/>
    <xf numFmtId="1" fontId="2" fillId="0" borderId="2" xfId="2" applyNumberFormat="1" applyFont="1" applyBorder="1" applyAlignment="1">
      <alignment horizontal="center"/>
    </xf>
    <xf numFmtId="0" fontId="2"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167" fontId="2" fillId="0" borderId="2" xfId="2" applyNumberFormat="1" applyFont="1" applyBorder="1" applyAlignment="1"/>
    <xf numFmtId="1" fontId="2" fillId="0" borderId="2" xfId="2" applyNumberFormat="1" applyFont="1" applyBorder="1" applyAlignment="1">
      <alignment horizont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8" fillId="0" borderId="2" xfId="0" applyFont="1" applyBorder="1" applyAlignment="1">
      <alignment horizontal="left" wrapText="1"/>
    </xf>
    <xf numFmtId="0" fontId="2" fillId="0" borderId="2" xfId="0" applyFont="1" applyBorder="1" applyAlignment="1">
      <alignment horizontal="center" vertical="center"/>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0" fillId="0" borderId="2" xfId="0" applyBorder="1"/>
    <xf numFmtId="0" fontId="0" fillId="0" borderId="7" xfId="0" applyBorder="1"/>
    <xf numFmtId="0" fontId="0" fillId="0" borderId="8" xfId="0" applyBorder="1"/>
    <xf numFmtId="0" fontId="0" fillId="0" borderId="9" xfId="0" applyBorder="1"/>
    <xf numFmtId="0" fontId="0" fillId="0" borderId="9" xfId="0" applyBorder="1" applyAlignment="1">
      <alignment horizontal="center"/>
    </xf>
    <xf numFmtId="0" fontId="0" fillId="0" borderId="10" xfId="0" applyBorder="1"/>
    <xf numFmtId="0" fontId="0" fillId="0" borderId="11" xfId="0" applyBorder="1"/>
    <xf numFmtId="0" fontId="0" fillId="0" borderId="12" xfId="0" applyBorder="1"/>
    <xf numFmtId="0" fontId="0" fillId="0" borderId="0" xfId="0" applyBorder="1"/>
    <xf numFmtId="0" fontId="0" fillId="0" borderId="0" xfId="0" applyBorder="1" applyAlignment="1">
      <alignment horizontal="center"/>
    </xf>
    <xf numFmtId="0" fontId="0" fillId="0" borderId="13" xfId="0" applyBorder="1"/>
    <xf numFmtId="0" fontId="0" fillId="0" borderId="14" xfId="0" applyBorder="1"/>
    <xf numFmtId="0" fontId="0" fillId="0" borderId="14" xfId="0" applyBorder="1" applyAlignment="1">
      <alignment horizontal="center"/>
    </xf>
    <xf numFmtId="0" fontId="0" fillId="0" borderId="15" xfId="0" applyBorder="1"/>
  </cellXfs>
  <cellStyles count="3">
    <cellStyle name="Millares [0] 2" xfId="1"/>
    <cellStyle name="Moneda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657225</xdr:colOff>
      <xdr:row>2</xdr:row>
      <xdr:rowOff>180975</xdr:rowOff>
    </xdr:from>
    <xdr:to>
      <xdr:col>8</xdr:col>
      <xdr:colOff>895349</xdr:colOff>
      <xdr:row>2</xdr:row>
      <xdr:rowOff>1133475</xdr:rowOff>
    </xdr:to>
    <xdr:pic>
      <xdr:nvPicPr>
        <xdr:cNvPr id="2" name="3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5873" t="20703" r="7945"/>
        <a:stretch>
          <a:fillRect/>
        </a:stretch>
      </xdr:blipFill>
      <xdr:spPr>
        <a:xfrm>
          <a:off x="9477375" y="571500"/>
          <a:ext cx="1952624" cy="9525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71"/>
  <sheetViews>
    <sheetView tabSelected="1" topLeftCell="A53" workbookViewId="0">
      <selection activeCell="J4" sqref="J4"/>
    </sheetView>
  </sheetViews>
  <sheetFormatPr baseColWidth="10" defaultRowHeight="15" x14ac:dyDescent="0.25"/>
  <cols>
    <col min="3" max="3" width="30.140625" bestFit="1" customWidth="1"/>
    <col min="4" max="4" width="54.85546875" customWidth="1"/>
    <col min="5" max="5" width="10.5703125" bestFit="1" customWidth="1"/>
    <col min="6" max="6" width="13.85546875" bestFit="1" customWidth="1"/>
    <col min="7" max="7" width="12.140625" style="21" bestFit="1" customWidth="1"/>
    <col min="8" max="8" width="13.5703125" bestFit="1" customWidth="1"/>
    <col min="9" max="9" width="18.85546875" bestFit="1" customWidth="1"/>
  </cols>
  <sheetData>
    <row r="1" spans="2:10" ht="15.75" thickBot="1" x14ac:dyDescent="0.3"/>
    <row r="2" spans="2:10" x14ac:dyDescent="0.25">
      <c r="B2" s="51"/>
      <c r="C2" s="52"/>
      <c r="D2" s="52"/>
      <c r="E2" s="52"/>
      <c r="F2" s="52"/>
      <c r="G2" s="53"/>
      <c r="H2" s="52"/>
      <c r="I2" s="52"/>
      <c r="J2" s="54"/>
    </row>
    <row r="3" spans="2:10" ht="102.75" customHeight="1" x14ac:dyDescent="0.25">
      <c r="B3" s="55"/>
      <c r="C3" s="39" t="s">
        <v>62</v>
      </c>
      <c r="D3" s="39"/>
      <c r="E3" s="39"/>
      <c r="F3" s="39"/>
      <c r="G3" s="39"/>
      <c r="H3" s="39"/>
      <c r="I3" s="39"/>
      <c r="J3" s="56"/>
    </row>
    <row r="4" spans="2:10" ht="30" x14ac:dyDescent="0.25">
      <c r="B4" s="55"/>
      <c r="C4" s="25" t="s">
        <v>0</v>
      </c>
      <c r="D4" s="1" t="s">
        <v>1</v>
      </c>
      <c r="E4" s="2" t="s">
        <v>2</v>
      </c>
      <c r="F4" s="3" t="s">
        <v>57</v>
      </c>
      <c r="G4" s="3" t="s">
        <v>60</v>
      </c>
      <c r="H4" s="3" t="s">
        <v>58</v>
      </c>
      <c r="I4" s="22" t="s">
        <v>59</v>
      </c>
      <c r="J4" s="56"/>
    </row>
    <row r="5" spans="2:10" ht="30" x14ac:dyDescent="0.25">
      <c r="B5" s="55"/>
      <c r="C5" s="28" t="s">
        <v>3</v>
      </c>
      <c r="D5" s="4" t="s">
        <v>4</v>
      </c>
      <c r="E5" s="5" t="s">
        <v>21</v>
      </c>
      <c r="F5" s="26">
        <v>2204.8897499999998</v>
      </c>
      <c r="G5" s="27">
        <v>30046</v>
      </c>
      <c r="H5" s="26"/>
      <c r="I5" s="26">
        <f>+H5*G5</f>
        <v>0</v>
      </c>
      <c r="J5" s="56"/>
    </row>
    <row r="6" spans="2:10" x14ac:dyDescent="0.25">
      <c r="B6" s="55"/>
      <c r="C6" s="28"/>
      <c r="D6" s="6" t="s">
        <v>5</v>
      </c>
      <c r="E6" s="5" t="s">
        <v>21</v>
      </c>
      <c r="F6" s="26">
        <v>734963.25</v>
      </c>
      <c r="G6" s="27">
        <f>70+30</f>
        <v>100</v>
      </c>
      <c r="H6" s="26"/>
      <c r="I6" s="26">
        <f t="shared" ref="I6:I8" si="0">+H6*G6</f>
        <v>0</v>
      </c>
      <c r="J6" s="56"/>
    </row>
    <row r="7" spans="2:10" x14ac:dyDescent="0.25">
      <c r="B7" s="55"/>
      <c r="C7" s="28"/>
      <c r="D7" s="6" t="s">
        <v>6</v>
      </c>
      <c r="E7" s="5" t="s">
        <v>21</v>
      </c>
      <c r="F7" s="26">
        <v>1207439.625</v>
      </c>
      <c r="G7" s="27">
        <f>20+30</f>
        <v>50</v>
      </c>
      <c r="H7" s="26"/>
      <c r="I7" s="26">
        <f t="shared" si="0"/>
        <v>0</v>
      </c>
      <c r="J7" s="56"/>
    </row>
    <row r="8" spans="2:10" x14ac:dyDescent="0.25">
      <c r="B8" s="55"/>
      <c r="C8" s="28"/>
      <c r="D8" s="6" t="s">
        <v>7</v>
      </c>
      <c r="E8" s="5" t="s">
        <v>21</v>
      </c>
      <c r="F8" s="26">
        <v>1627418.625</v>
      </c>
      <c r="G8" s="27">
        <f>30+40</f>
        <v>70</v>
      </c>
      <c r="H8" s="26"/>
      <c r="I8" s="26">
        <f t="shared" si="0"/>
        <v>0</v>
      </c>
      <c r="J8" s="56"/>
    </row>
    <row r="9" spans="2:10" x14ac:dyDescent="0.25">
      <c r="B9" s="55"/>
      <c r="C9" s="29" t="s">
        <v>8</v>
      </c>
      <c r="D9" s="7" t="s">
        <v>9</v>
      </c>
      <c r="E9" s="8">
        <v>1</v>
      </c>
      <c r="F9" s="30">
        <v>4304784.75</v>
      </c>
      <c r="G9" s="31">
        <v>33</v>
      </c>
      <c r="H9" s="30"/>
      <c r="I9" s="30">
        <f>+H9*G9</f>
        <v>0</v>
      </c>
      <c r="J9" s="56"/>
    </row>
    <row r="10" spans="2:10" x14ac:dyDescent="0.25">
      <c r="B10" s="55"/>
      <c r="C10" s="29"/>
      <c r="D10" s="32" t="s">
        <v>10</v>
      </c>
      <c r="E10" s="34">
        <v>1</v>
      </c>
      <c r="F10" s="30"/>
      <c r="G10" s="31"/>
      <c r="H10" s="30"/>
      <c r="I10" s="30"/>
      <c r="J10" s="56"/>
    </row>
    <row r="11" spans="2:10" x14ac:dyDescent="0.25">
      <c r="B11" s="55"/>
      <c r="C11" s="29"/>
      <c r="D11" s="33"/>
      <c r="E11" s="35"/>
      <c r="F11" s="30"/>
      <c r="G11" s="31"/>
      <c r="H11" s="30"/>
      <c r="I11" s="30"/>
      <c r="J11" s="56"/>
    </row>
    <row r="12" spans="2:10" ht="30" x14ac:dyDescent="0.25">
      <c r="B12" s="55"/>
      <c r="C12" s="29"/>
      <c r="D12" s="7" t="s">
        <v>11</v>
      </c>
      <c r="E12" s="8">
        <v>1</v>
      </c>
      <c r="F12" s="30"/>
      <c r="G12" s="31"/>
      <c r="H12" s="30"/>
      <c r="I12" s="30"/>
      <c r="J12" s="56"/>
    </row>
    <row r="13" spans="2:10" x14ac:dyDescent="0.25">
      <c r="B13" s="55"/>
      <c r="C13" s="29" t="s">
        <v>12</v>
      </c>
      <c r="D13" s="7" t="s">
        <v>9</v>
      </c>
      <c r="E13" s="8">
        <v>1</v>
      </c>
      <c r="F13" s="30">
        <v>5669716.5</v>
      </c>
      <c r="G13" s="31">
        <v>34</v>
      </c>
      <c r="H13" s="30"/>
      <c r="I13" s="30">
        <f>+H13*G13</f>
        <v>0</v>
      </c>
      <c r="J13" s="56"/>
    </row>
    <row r="14" spans="2:10" x14ac:dyDescent="0.25">
      <c r="B14" s="55"/>
      <c r="C14" s="29"/>
      <c r="D14" s="32" t="s">
        <v>10</v>
      </c>
      <c r="E14" s="36">
        <v>1</v>
      </c>
      <c r="F14" s="30"/>
      <c r="G14" s="31"/>
      <c r="H14" s="30"/>
      <c r="I14" s="30"/>
      <c r="J14" s="56"/>
    </row>
    <row r="15" spans="2:10" x14ac:dyDescent="0.25">
      <c r="B15" s="55"/>
      <c r="C15" s="29"/>
      <c r="D15" s="33"/>
      <c r="E15" s="37"/>
      <c r="F15" s="30"/>
      <c r="G15" s="31"/>
      <c r="H15" s="30"/>
      <c r="I15" s="30"/>
      <c r="J15" s="56"/>
    </row>
    <row r="16" spans="2:10" ht="30" x14ac:dyDescent="0.25">
      <c r="B16" s="55"/>
      <c r="C16" s="29"/>
      <c r="D16" s="7" t="s">
        <v>11</v>
      </c>
      <c r="E16" s="8">
        <v>2</v>
      </c>
      <c r="F16" s="30"/>
      <c r="G16" s="31"/>
      <c r="H16" s="30"/>
      <c r="I16" s="30"/>
      <c r="J16" s="56"/>
    </row>
    <row r="17" spans="2:10" x14ac:dyDescent="0.25">
      <c r="B17" s="55"/>
      <c r="C17" s="29" t="s">
        <v>13</v>
      </c>
      <c r="D17" s="7" t="s">
        <v>9</v>
      </c>
      <c r="E17" s="8">
        <v>2</v>
      </c>
      <c r="F17" s="30">
        <v>10740962.925000001</v>
      </c>
      <c r="G17" s="31">
        <v>43</v>
      </c>
      <c r="H17" s="30"/>
      <c r="I17" s="30">
        <f>+H17*G17</f>
        <v>0</v>
      </c>
      <c r="J17" s="56"/>
    </row>
    <row r="18" spans="2:10" x14ac:dyDescent="0.25">
      <c r="B18" s="55"/>
      <c r="C18" s="29"/>
      <c r="D18" s="7" t="s">
        <v>14</v>
      </c>
      <c r="E18" s="8">
        <v>2</v>
      </c>
      <c r="F18" s="30"/>
      <c r="G18" s="31"/>
      <c r="H18" s="30"/>
      <c r="I18" s="30"/>
      <c r="J18" s="56"/>
    </row>
    <row r="19" spans="2:10" x14ac:dyDescent="0.25">
      <c r="B19" s="55"/>
      <c r="C19" s="29"/>
      <c r="D19" s="7" t="s">
        <v>15</v>
      </c>
      <c r="E19" s="8">
        <v>1</v>
      </c>
      <c r="F19" s="30"/>
      <c r="G19" s="31"/>
      <c r="H19" s="30"/>
      <c r="I19" s="30"/>
      <c r="J19" s="56"/>
    </row>
    <row r="20" spans="2:10" ht="30" x14ac:dyDescent="0.25">
      <c r="B20" s="55"/>
      <c r="C20" s="29"/>
      <c r="D20" s="7" t="s">
        <v>11</v>
      </c>
      <c r="E20" s="8">
        <v>4</v>
      </c>
      <c r="F20" s="30"/>
      <c r="G20" s="31"/>
      <c r="H20" s="30"/>
      <c r="I20" s="30"/>
      <c r="J20" s="56"/>
    </row>
    <row r="21" spans="2:10" x14ac:dyDescent="0.25">
      <c r="B21" s="55"/>
      <c r="C21" s="29" t="s">
        <v>16</v>
      </c>
      <c r="D21" s="7" t="s">
        <v>9</v>
      </c>
      <c r="E21" s="8">
        <v>3</v>
      </c>
      <c r="F21" s="30">
        <v>12641367.9</v>
      </c>
      <c r="G21" s="31">
        <v>15</v>
      </c>
      <c r="H21" s="30"/>
      <c r="I21" s="30">
        <f>+H21*G21</f>
        <v>0</v>
      </c>
      <c r="J21" s="56"/>
    </row>
    <row r="22" spans="2:10" x14ac:dyDescent="0.25">
      <c r="B22" s="55"/>
      <c r="C22" s="29"/>
      <c r="D22" s="7" t="s">
        <v>14</v>
      </c>
      <c r="E22" s="8">
        <v>3</v>
      </c>
      <c r="F22" s="30"/>
      <c r="G22" s="31"/>
      <c r="H22" s="30"/>
      <c r="I22" s="30"/>
      <c r="J22" s="56"/>
    </row>
    <row r="23" spans="2:10" x14ac:dyDescent="0.25">
      <c r="B23" s="55"/>
      <c r="C23" s="29"/>
      <c r="D23" s="7" t="s">
        <v>15</v>
      </c>
      <c r="E23" s="8">
        <v>1</v>
      </c>
      <c r="F23" s="30"/>
      <c r="G23" s="31"/>
      <c r="H23" s="30"/>
      <c r="I23" s="30"/>
      <c r="J23" s="56"/>
    </row>
    <row r="24" spans="2:10" ht="30" x14ac:dyDescent="0.25">
      <c r="B24" s="55"/>
      <c r="C24" s="29"/>
      <c r="D24" s="7" t="s">
        <v>11</v>
      </c>
      <c r="E24" s="8">
        <v>6</v>
      </c>
      <c r="F24" s="30"/>
      <c r="G24" s="31"/>
      <c r="H24" s="30"/>
      <c r="I24" s="30"/>
      <c r="J24" s="56"/>
    </row>
    <row r="25" spans="2:10" x14ac:dyDescent="0.25">
      <c r="B25" s="55"/>
      <c r="C25" s="40" t="s">
        <v>17</v>
      </c>
      <c r="D25" s="7" t="s">
        <v>9</v>
      </c>
      <c r="E25" s="5" t="s">
        <v>18</v>
      </c>
      <c r="F25" s="9">
        <v>629968.5</v>
      </c>
      <c r="G25" s="10">
        <v>80</v>
      </c>
      <c r="H25" s="9"/>
      <c r="I25" s="9">
        <f>+H25*G25</f>
        <v>0</v>
      </c>
      <c r="J25" s="56"/>
    </row>
    <row r="26" spans="2:10" x14ac:dyDescent="0.25">
      <c r="B26" s="55"/>
      <c r="C26" s="41"/>
      <c r="D26" s="7" t="s">
        <v>9</v>
      </c>
      <c r="E26" s="5" t="s">
        <v>19</v>
      </c>
      <c r="F26" s="9">
        <v>944952.75</v>
      </c>
      <c r="G26" s="10">
        <v>60</v>
      </c>
      <c r="H26" s="9"/>
      <c r="I26" s="9">
        <f t="shared" ref="I26:I58" si="1">+H26*G26</f>
        <v>0</v>
      </c>
      <c r="J26" s="56"/>
    </row>
    <row r="27" spans="2:10" x14ac:dyDescent="0.25">
      <c r="B27" s="55"/>
      <c r="C27" s="41"/>
      <c r="D27" s="11" t="s">
        <v>20</v>
      </c>
      <c r="E27" s="5" t="s">
        <v>21</v>
      </c>
      <c r="F27" s="9">
        <v>6824.6587500000005</v>
      </c>
      <c r="G27" s="10">
        <v>800</v>
      </c>
      <c r="H27" s="9"/>
      <c r="I27" s="9">
        <f t="shared" si="1"/>
        <v>0</v>
      </c>
      <c r="J27" s="56"/>
    </row>
    <row r="28" spans="2:10" x14ac:dyDescent="0.25">
      <c r="B28" s="55"/>
      <c r="C28" s="41"/>
      <c r="D28" s="11" t="s">
        <v>22</v>
      </c>
      <c r="E28" s="5" t="s">
        <v>21</v>
      </c>
      <c r="F28" s="9">
        <v>41997.9</v>
      </c>
      <c r="G28" s="10">
        <v>80</v>
      </c>
      <c r="H28" s="9"/>
      <c r="I28" s="9">
        <f t="shared" si="1"/>
        <v>0</v>
      </c>
      <c r="J28" s="56"/>
    </row>
    <row r="29" spans="2:10" x14ac:dyDescent="0.25">
      <c r="B29" s="55"/>
      <c r="C29" s="41"/>
      <c r="D29" s="11" t="s">
        <v>23</v>
      </c>
      <c r="E29" s="5" t="s">
        <v>21</v>
      </c>
      <c r="F29" s="9">
        <v>52497.375</v>
      </c>
      <c r="G29" s="10">
        <v>80</v>
      </c>
      <c r="H29" s="9"/>
      <c r="I29" s="9">
        <f t="shared" si="1"/>
        <v>0</v>
      </c>
      <c r="J29" s="56"/>
    </row>
    <row r="30" spans="2:10" x14ac:dyDescent="0.25">
      <c r="B30" s="55"/>
      <c r="C30" s="41"/>
      <c r="D30" s="11" t="s">
        <v>24</v>
      </c>
      <c r="E30" s="5" t="s">
        <v>21</v>
      </c>
      <c r="F30" s="9">
        <v>65096.744999999995</v>
      </c>
      <c r="G30" s="10">
        <v>80</v>
      </c>
      <c r="H30" s="9"/>
      <c r="I30" s="9">
        <f t="shared" si="1"/>
        <v>0</v>
      </c>
      <c r="J30" s="56"/>
    </row>
    <row r="31" spans="2:10" x14ac:dyDescent="0.25">
      <c r="B31" s="55"/>
      <c r="C31" s="41"/>
      <c r="D31" s="11" t="s">
        <v>25</v>
      </c>
      <c r="E31" s="5" t="s">
        <v>21</v>
      </c>
      <c r="F31" s="9">
        <v>12599.369999999999</v>
      </c>
      <c r="G31" s="10">
        <v>400</v>
      </c>
      <c r="H31" s="9"/>
      <c r="I31" s="9">
        <f t="shared" si="1"/>
        <v>0</v>
      </c>
      <c r="J31" s="56"/>
    </row>
    <row r="32" spans="2:10" x14ac:dyDescent="0.25">
      <c r="B32" s="55"/>
      <c r="C32" s="41"/>
      <c r="D32" s="11" t="s">
        <v>26</v>
      </c>
      <c r="E32" s="5" t="s">
        <v>21</v>
      </c>
      <c r="F32" s="9">
        <v>10499.475</v>
      </c>
      <c r="G32" s="10">
        <v>400</v>
      </c>
      <c r="H32" s="9"/>
      <c r="I32" s="9">
        <f t="shared" si="1"/>
        <v>0</v>
      </c>
      <c r="J32" s="56"/>
    </row>
    <row r="33" spans="2:10" x14ac:dyDescent="0.25">
      <c r="B33" s="55"/>
      <c r="C33" s="42" t="s">
        <v>14</v>
      </c>
      <c r="D33" s="11" t="s">
        <v>15</v>
      </c>
      <c r="E33" s="5" t="s">
        <v>27</v>
      </c>
      <c r="F33" s="9">
        <v>2624868.75</v>
      </c>
      <c r="G33" s="10">
        <v>30</v>
      </c>
      <c r="H33" s="9"/>
      <c r="I33" s="9">
        <f t="shared" si="1"/>
        <v>0</v>
      </c>
      <c r="J33" s="56"/>
    </row>
    <row r="34" spans="2:10" x14ac:dyDescent="0.25">
      <c r="B34" s="55"/>
      <c r="C34" s="43"/>
      <c r="D34" s="12" t="s">
        <v>10</v>
      </c>
      <c r="E34" s="5" t="s">
        <v>27</v>
      </c>
      <c r="F34" s="9">
        <v>2624868.75</v>
      </c>
      <c r="G34" s="10">
        <v>60</v>
      </c>
      <c r="H34" s="9"/>
      <c r="I34" s="9">
        <f t="shared" si="1"/>
        <v>0</v>
      </c>
      <c r="J34" s="56"/>
    </row>
    <row r="35" spans="2:10" x14ac:dyDescent="0.25">
      <c r="B35" s="55"/>
      <c r="C35" s="43"/>
      <c r="D35" s="13" t="s">
        <v>28</v>
      </c>
      <c r="E35" s="5" t="s">
        <v>27</v>
      </c>
      <c r="F35" s="9">
        <v>545972.69999999995</v>
      </c>
      <c r="G35" s="10">
        <v>10</v>
      </c>
      <c r="H35" s="9"/>
      <c r="I35" s="9">
        <f t="shared" si="1"/>
        <v>0</v>
      </c>
      <c r="J35" s="56"/>
    </row>
    <row r="36" spans="2:10" x14ac:dyDescent="0.25">
      <c r="B36" s="55"/>
      <c r="C36" s="43"/>
      <c r="D36" s="13" t="s">
        <v>14</v>
      </c>
      <c r="E36" s="5" t="s">
        <v>27</v>
      </c>
      <c r="F36" s="9">
        <v>293985.3</v>
      </c>
      <c r="G36" s="10">
        <v>60</v>
      </c>
      <c r="H36" s="9"/>
      <c r="I36" s="9">
        <f t="shared" si="1"/>
        <v>0</v>
      </c>
      <c r="J36" s="56"/>
    </row>
    <row r="37" spans="2:10" x14ac:dyDescent="0.25">
      <c r="B37" s="55"/>
      <c r="C37" s="43"/>
      <c r="D37" s="13" t="s">
        <v>29</v>
      </c>
      <c r="E37" s="5" t="s">
        <v>27</v>
      </c>
      <c r="F37" s="9">
        <v>293985.3</v>
      </c>
      <c r="G37" s="10">
        <v>10</v>
      </c>
      <c r="H37" s="9"/>
      <c r="I37" s="9">
        <f t="shared" si="1"/>
        <v>0</v>
      </c>
      <c r="J37" s="56"/>
    </row>
    <row r="38" spans="2:10" x14ac:dyDescent="0.25">
      <c r="B38" s="55"/>
      <c r="C38" s="44"/>
      <c r="D38" s="13" t="s">
        <v>30</v>
      </c>
      <c r="E38" s="5" t="s">
        <v>27</v>
      </c>
      <c r="F38" s="9">
        <v>380080.99500000005</v>
      </c>
      <c r="G38" s="10">
        <v>3</v>
      </c>
      <c r="H38" s="9"/>
      <c r="I38" s="9">
        <f t="shared" si="1"/>
        <v>0</v>
      </c>
      <c r="J38" s="56"/>
    </row>
    <row r="39" spans="2:10" ht="25.5" x14ac:dyDescent="0.25">
      <c r="B39" s="55"/>
      <c r="C39" s="45" t="s">
        <v>31</v>
      </c>
      <c r="D39" s="13" t="s">
        <v>11</v>
      </c>
      <c r="E39" s="5" t="s">
        <v>27</v>
      </c>
      <c r="F39" s="9">
        <v>1259937</v>
      </c>
      <c r="G39" s="10">
        <v>15</v>
      </c>
      <c r="H39" s="9"/>
      <c r="I39" s="9">
        <f t="shared" si="1"/>
        <v>0</v>
      </c>
      <c r="J39" s="56"/>
    </row>
    <row r="40" spans="2:10" x14ac:dyDescent="0.25">
      <c r="B40" s="55"/>
      <c r="C40" s="46"/>
      <c r="D40" s="14" t="s">
        <v>32</v>
      </c>
      <c r="E40" s="15">
        <v>1</v>
      </c>
      <c r="F40" s="9">
        <v>6824.6587500000005</v>
      </c>
      <c r="G40" s="10">
        <v>500</v>
      </c>
      <c r="H40" s="9"/>
      <c r="I40" s="9">
        <f t="shared" si="1"/>
        <v>0</v>
      </c>
      <c r="J40" s="56"/>
    </row>
    <row r="41" spans="2:10" x14ac:dyDescent="0.25">
      <c r="B41" s="55"/>
      <c r="C41" s="45" t="s">
        <v>33</v>
      </c>
      <c r="D41" s="13" t="s">
        <v>34</v>
      </c>
      <c r="E41" s="5" t="s">
        <v>27</v>
      </c>
      <c r="F41" s="9">
        <v>5197240.125</v>
      </c>
      <c r="G41" s="10">
        <v>10</v>
      </c>
      <c r="H41" s="9"/>
      <c r="I41" s="9">
        <f t="shared" si="1"/>
        <v>0</v>
      </c>
      <c r="J41" s="56"/>
    </row>
    <row r="42" spans="2:10" x14ac:dyDescent="0.25">
      <c r="B42" s="55"/>
      <c r="C42" s="47"/>
      <c r="D42" s="16" t="s">
        <v>35</v>
      </c>
      <c r="E42" s="5" t="s">
        <v>27</v>
      </c>
      <c r="F42" s="9">
        <v>3149842.5</v>
      </c>
      <c r="G42" s="10">
        <v>10</v>
      </c>
      <c r="H42" s="9"/>
      <c r="I42" s="9">
        <f t="shared" si="1"/>
        <v>0</v>
      </c>
      <c r="J42" s="56"/>
    </row>
    <row r="43" spans="2:10" x14ac:dyDescent="0.25">
      <c r="B43" s="55"/>
      <c r="C43" s="47"/>
      <c r="D43" s="17" t="s">
        <v>36</v>
      </c>
      <c r="E43" s="5" t="s">
        <v>27</v>
      </c>
      <c r="F43" s="9">
        <v>2519874</v>
      </c>
      <c r="G43" s="10">
        <v>10</v>
      </c>
      <c r="H43" s="9"/>
      <c r="I43" s="9">
        <f t="shared" si="1"/>
        <v>0</v>
      </c>
      <c r="J43" s="56"/>
    </row>
    <row r="44" spans="2:10" ht="25.5" x14ac:dyDescent="0.25">
      <c r="B44" s="55"/>
      <c r="C44" s="47"/>
      <c r="D44" s="18" t="s">
        <v>37</v>
      </c>
      <c r="E44" s="5" t="s">
        <v>27</v>
      </c>
      <c r="F44" s="9">
        <v>335983.2</v>
      </c>
      <c r="G44" s="10">
        <v>20</v>
      </c>
      <c r="H44" s="9"/>
      <c r="I44" s="9">
        <f t="shared" si="1"/>
        <v>0</v>
      </c>
      <c r="J44" s="56"/>
    </row>
    <row r="45" spans="2:10" ht="25.5" x14ac:dyDescent="0.25">
      <c r="B45" s="55"/>
      <c r="C45" s="47"/>
      <c r="D45" s="18" t="s">
        <v>38</v>
      </c>
      <c r="E45" s="5" t="s">
        <v>27</v>
      </c>
      <c r="F45" s="9">
        <v>314984.25</v>
      </c>
      <c r="G45" s="10">
        <v>40</v>
      </c>
      <c r="H45" s="9"/>
      <c r="I45" s="9">
        <f t="shared" si="1"/>
        <v>0</v>
      </c>
      <c r="J45" s="56"/>
    </row>
    <row r="46" spans="2:10" x14ac:dyDescent="0.25">
      <c r="B46" s="55"/>
      <c r="C46" s="47"/>
      <c r="D46" s="18" t="s">
        <v>39</v>
      </c>
      <c r="E46" s="5" t="s">
        <v>27</v>
      </c>
      <c r="F46" s="9">
        <v>335983.2</v>
      </c>
      <c r="G46" s="10">
        <v>20</v>
      </c>
      <c r="H46" s="9"/>
      <c r="I46" s="9">
        <f t="shared" si="1"/>
        <v>0</v>
      </c>
      <c r="J46" s="56"/>
    </row>
    <row r="47" spans="2:10" x14ac:dyDescent="0.25">
      <c r="B47" s="55"/>
      <c r="C47" s="47"/>
      <c r="D47" s="17" t="s">
        <v>40</v>
      </c>
      <c r="E47" s="5" t="s">
        <v>27</v>
      </c>
      <c r="F47" s="9">
        <v>25198740</v>
      </c>
      <c r="G47" s="10">
        <v>5</v>
      </c>
      <c r="H47" s="9"/>
      <c r="I47" s="9">
        <f t="shared" si="1"/>
        <v>0</v>
      </c>
      <c r="J47" s="56"/>
    </row>
    <row r="48" spans="2:10" x14ac:dyDescent="0.25">
      <c r="B48" s="55"/>
      <c r="C48" s="47"/>
      <c r="D48" s="13" t="s">
        <v>41</v>
      </c>
      <c r="E48" s="5" t="s">
        <v>27</v>
      </c>
      <c r="F48" s="9">
        <v>2519874</v>
      </c>
      <c r="G48" s="10">
        <v>5</v>
      </c>
      <c r="H48" s="9"/>
      <c r="I48" s="9">
        <f t="shared" si="1"/>
        <v>0</v>
      </c>
      <c r="J48" s="56"/>
    </row>
    <row r="49" spans="2:10" ht="25.5" x14ac:dyDescent="0.25">
      <c r="B49" s="55"/>
      <c r="C49" s="47"/>
      <c r="D49" s="13" t="s">
        <v>42</v>
      </c>
      <c r="E49" s="5" t="s">
        <v>27</v>
      </c>
      <c r="F49" s="9">
        <v>2309884.5</v>
      </c>
      <c r="G49" s="10">
        <v>6</v>
      </c>
      <c r="H49" s="9"/>
      <c r="I49" s="9">
        <f t="shared" si="1"/>
        <v>0</v>
      </c>
      <c r="J49" s="56"/>
    </row>
    <row r="50" spans="2:10" ht="38.25" x14ac:dyDescent="0.25">
      <c r="B50" s="55"/>
      <c r="C50" s="47"/>
      <c r="D50" s="14" t="s">
        <v>43</v>
      </c>
      <c r="E50" s="5" t="s">
        <v>27</v>
      </c>
      <c r="F50" s="9">
        <v>35698215</v>
      </c>
      <c r="G50" s="10">
        <v>3</v>
      </c>
      <c r="H50" s="9"/>
      <c r="I50" s="9">
        <f t="shared" si="1"/>
        <v>0</v>
      </c>
      <c r="J50" s="56"/>
    </row>
    <row r="51" spans="2:10" ht="38.25" x14ac:dyDescent="0.25">
      <c r="B51" s="55"/>
      <c r="C51" s="47"/>
      <c r="D51" s="14" t="s">
        <v>44</v>
      </c>
      <c r="E51" s="5" t="s">
        <v>27</v>
      </c>
      <c r="F51" s="9">
        <v>19949002.5</v>
      </c>
      <c r="G51" s="10">
        <v>7</v>
      </c>
      <c r="H51" s="9"/>
      <c r="I51" s="9">
        <f t="shared" si="1"/>
        <v>0</v>
      </c>
      <c r="J51" s="56"/>
    </row>
    <row r="52" spans="2:10" x14ac:dyDescent="0.25">
      <c r="B52" s="55"/>
      <c r="C52" s="47"/>
      <c r="D52" s="16" t="s">
        <v>45</v>
      </c>
      <c r="E52" s="5" t="s">
        <v>27</v>
      </c>
      <c r="F52" s="9">
        <v>430478.47499999998</v>
      </c>
      <c r="G52" s="10">
        <v>20</v>
      </c>
      <c r="H52" s="9"/>
      <c r="I52" s="9">
        <f t="shared" si="1"/>
        <v>0</v>
      </c>
      <c r="J52" s="56"/>
    </row>
    <row r="53" spans="2:10" x14ac:dyDescent="0.25">
      <c r="B53" s="55"/>
      <c r="C53" s="47"/>
      <c r="D53" s="16" t="s">
        <v>46</v>
      </c>
      <c r="E53" s="5" t="s">
        <v>27</v>
      </c>
      <c r="F53" s="9">
        <v>629968.5</v>
      </c>
      <c r="G53" s="10">
        <v>30</v>
      </c>
      <c r="H53" s="9"/>
      <c r="I53" s="9">
        <f t="shared" si="1"/>
        <v>0</v>
      </c>
      <c r="J53" s="56"/>
    </row>
    <row r="54" spans="2:10" x14ac:dyDescent="0.25">
      <c r="B54" s="55"/>
      <c r="C54" s="47"/>
      <c r="D54" s="13" t="s">
        <v>47</v>
      </c>
      <c r="E54" s="5" t="s">
        <v>27</v>
      </c>
      <c r="F54" s="9">
        <v>1049947.5</v>
      </c>
      <c r="G54" s="10">
        <v>20</v>
      </c>
      <c r="H54" s="9"/>
      <c r="I54" s="9">
        <f t="shared" si="1"/>
        <v>0</v>
      </c>
      <c r="J54" s="56"/>
    </row>
    <row r="55" spans="2:10" x14ac:dyDescent="0.25">
      <c r="B55" s="55"/>
      <c r="C55" s="46"/>
      <c r="D55" s="13" t="s">
        <v>48</v>
      </c>
      <c r="E55" s="5" t="s">
        <v>49</v>
      </c>
      <c r="F55" s="9">
        <v>262486.875</v>
      </c>
      <c r="G55" s="10">
        <v>25</v>
      </c>
      <c r="H55" s="9"/>
      <c r="I55" s="9">
        <f t="shared" si="1"/>
        <v>0</v>
      </c>
      <c r="J55" s="56"/>
    </row>
    <row r="56" spans="2:10" x14ac:dyDescent="0.25">
      <c r="B56" s="55"/>
      <c r="C56" s="48" t="s">
        <v>50</v>
      </c>
      <c r="D56" s="18" t="s">
        <v>51</v>
      </c>
      <c r="E56" s="5" t="s">
        <v>27</v>
      </c>
      <c r="F56" s="9">
        <v>7874606.25</v>
      </c>
      <c r="G56" s="10">
        <v>3</v>
      </c>
      <c r="H56" s="9"/>
      <c r="I56" s="9">
        <f t="shared" si="1"/>
        <v>0</v>
      </c>
      <c r="J56" s="56"/>
    </row>
    <row r="57" spans="2:10" x14ac:dyDescent="0.25">
      <c r="B57" s="55"/>
      <c r="C57" s="48"/>
      <c r="D57" s="18" t="s">
        <v>52</v>
      </c>
      <c r="E57" s="5" t="s">
        <v>27</v>
      </c>
      <c r="F57" s="9">
        <v>1259937</v>
      </c>
      <c r="G57" s="10">
        <v>8</v>
      </c>
      <c r="H57" s="9"/>
      <c r="I57" s="9">
        <f t="shared" si="1"/>
        <v>0</v>
      </c>
      <c r="J57" s="56"/>
    </row>
    <row r="58" spans="2:10" x14ac:dyDescent="0.25">
      <c r="B58" s="55"/>
      <c r="C58" s="48"/>
      <c r="D58" s="18" t="s">
        <v>53</v>
      </c>
      <c r="E58" s="5" t="s">
        <v>27</v>
      </c>
      <c r="F58" s="9">
        <v>4619769</v>
      </c>
      <c r="G58" s="10">
        <v>15</v>
      </c>
      <c r="H58" s="9"/>
      <c r="I58" s="9">
        <f t="shared" si="1"/>
        <v>0</v>
      </c>
      <c r="J58" s="56"/>
    </row>
    <row r="59" spans="2:10" ht="15" customHeight="1" x14ac:dyDescent="0.25">
      <c r="B59" s="55"/>
      <c r="C59" s="57"/>
      <c r="D59" s="38" t="s">
        <v>61</v>
      </c>
      <c r="E59" s="38"/>
      <c r="F59" s="38"/>
      <c r="G59" s="38"/>
      <c r="H59" s="23" t="s">
        <v>54</v>
      </c>
      <c r="I59" s="19">
        <f>SUM(I5:I58)</f>
        <v>0</v>
      </c>
      <c r="J59" s="56"/>
    </row>
    <row r="60" spans="2:10" x14ac:dyDescent="0.25">
      <c r="B60" s="55"/>
      <c r="C60" s="57"/>
      <c r="D60" s="38"/>
      <c r="E60" s="38"/>
      <c r="F60" s="38"/>
      <c r="G60" s="38"/>
      <c r="H60" s="24" t="s">
        <v>55</v>
      </c>
      <c r="I60" s="20">
        <f>+I59*19%</f>
        <v>0</v>
      </c>
      <c r="J60" s="56"/>
    </row>
    <row r="61" spans="2:10" x14ac:dyDescent="0.25">
      <c r="B61" s="55"/>
      <c r="C61" s="57"/>
      <c r="D61" s="38"/>
      <c r="E61" s="38"/>
      <c r="F61" s="38"/>
      <c r="G61" s="38"/>
      <c r="H61" s="24" t="s">
        <v>56</v>
      </c>
      <c r="I61" s="20">
        <f>+I60+I59</f>
        <v>0</v>
      </c>
      <c r="J61" s="56"/>
    </row>
    <row r="62" spans="2:10" x14ac:dyDescent="0.25">
      <c r="B62" s="55"/>
      <c r="C62" s="57"/>
      <c r="D62" s="57"/>
      <c r="E62" s="57"/>
      <c r="F62" s="57"/>
      <c r="G62" s="57"/>
      <c r="H62" s="57"/>
      <c r="I62" s="57"/>
      <c r="J62" s="56"/>
    </row>
    <row r="63" spans="2:10" x14ac:dyDescent="0.25">
      <c r="B63" s="55"/>
      <c r="C63" s="57"/>
      <c r="D63" s="57"/>
      <c r="E63" s="57"/>
      <c r="F63" s="57"/>
      <c r="G63" s="58"/>
      <c r="H63" s="57"/>
      <c r="I63" s="57"/>
      <c r="J63" s="56"/>
    </row>
    <row r="64" spans="2:10" x14ac:dyDescent="0.25">
      <c r="B64" s="55"/>
      <c r="C64" s="57"/>
      <c r="D64" s="49" t="s">
        <v>63</v>
      </c>
      <c r="E64" s="57"/>
      <c r="F64" s="57"/>
      <c r="G64" s="58"/>
      <c r="H64" s="57"/>
      <c r="I64" s="57"/>
      <c r="J64" s="56"/>
    </row>
    <row r="65" spans="2:10" x14ac:dyDescent="0.25">
      <c r="B65" s="55"/>
      <c r="C65" s="57"/>
      <c r="D65" s="49" t="s">
        <v>64</v>
      </c>
      <c r="E65" s="57"/>
      <c r="F65" s="57"/>
      <c r="G65" s="58"/>
      <c r="H65" s="57"/>
      <c r="I65" s="57"/>
      <c r="J65" s="56"/>
    </row>
    <row r="66" spans="2:10" x14ac:dyDescent="0.25">
      <c r="B66" s="55"/>
      <c r="C66" s="57"/>
      <c r="D66" s="57"/>
      <c r="E66" s="57"/>
      <c r="F66" s="57"/>
      <c r="G66" s="58"/>
      <c r="H66" s="57"/>
      <c r="I66" s="57"/>
      <c r="J66" s="56"/>
    </row>
    <row r="67" spans="2:10" x14ac:dyDescent="0.25">
      <c r="B67" s="55"/>
      <c r="C67" s="57"/>
      <c r="D67" s="57"/>
      <c r="E67" s="57"/>
      <c r="F67" s="57"/>
      <c r="G67" s="58"/>
      <c r="H67" s="57"/>
      <c r="I67" s="57"/>
      <c r="J67" s="56"/>
    </row>
    <row r="68" spans="2:10" x14ac:dyDescent="0.25">
      <c r="B68" s="55"/>
      <c r="C68" s="57"/>
      <c r="D68" s="57"/>
      <c r="E68" s="57"/>
      <c r="F68" s="57"/>
      <c r="G68" s="58"/>
      <c r="H68" s="57"/>
      <c r="I68" s="57"/>
      <c r="J68" s="56"/>
    </row>
    <row r="69" spans="2:10" x14ac:dyDescent="0.25">
      <c r="B69" s="55"/>
      <c r="C69" s="57"/>
      <c r="D69" s="57"/>
      <c r="E69" s="57"/>
      <c r="F69" s="57"/>
      <c r="G69" s="58"/>
      <c r="H69" s="57"/>
      <c r="I69" s="57"/>
      <c r="J69" s="56"/>
    </row>
    <row r="70" spans="2:10" x14ac:dyDescent="0.25">
      <c r="B70" s="55"/>
      <c r="C70" s="57"/>
      <c r="D70" s="50" t="s">
        <v>65</v>
      </c>
      <c r="E70" s="57"/>
      <c r="F70" s="57"/>
      <c r="G70" s="58"/>
      <c r="H70" s="57"/>
      <c r="I70" s="57"/>
      <c r="J70" s="56"/>
    </row>
    <row r="71" spans="2:10" ht="15.75" thickBot="1" x14ac:dyDescent="0.3">
      <c r="B71" s="59"/>
      <c r="C71" s="60"/>
      <c r="D71" s="60"/>
      <c r="E71" s="60"/>
      <c r="F71" s="60"/>
      <c r="G71" s="61"/>
      <c r="H71" s="60"/>
      <c r="I71" s="60"/>
      <c r="J71" s="62"/>
    </row>
  </sheetData>
  <mergeCells count="32">
    <mergeCell ref="D59:G61"/>
    <mergeCell ref="C3:I3"/>
    <mergeCell ref="C25:C32"/>
    <mergeCell ref="C33:C38"/>
    <mergeCell ref="C39:C40"/>
    <mergeCell ref="C41:C55"/>
    <mergeCell ref="C56:C58"/>
    <mergeCell ref="I13:I16"/>
    <mergeCell ref="I17:I20"/>
    <mergeCell ref="I21:I24"/>
    <mergeCell ref="G17:G20"/>
    <mergeCell ref="H17:H20"/>
    <mergeCell ref="C21:C24"/>
    <mergeCell ref="F21:F24"/>
    <mergeCell ref="G21:G24"/>
    <mergeCell ref="H21:H24"/>
    <mergeCell ref="G13:G16"/>
    <mergeCell ref="H13:H16"/>
    <mergeCell ref="D14:D15"/>
    <mergeCell ref="E14:E15"/>
    <mergeCell ref="C17:C20"/>
    <mergeCell ref="F17:F20"/>
    <mergeCell ref="C13:C16"/>
    <mergeCell ref="F13:F16"/>
    <mergeCell ref="C5:C8"/>
    <mergeCell ref="C9:C12"/>
    <mergeCell ref="I9:I12"/>
    <mergeCell ref="F9:F12"/>
    <mergeCell ref="G9:G12"/>
    <mergeCell ref="H9:H12"/>
    <mergeCell ref="D10:D11"/>
    <mergeCell ref="E10:E11"/>
  </mergeCells>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CONSOLIDADO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2017-01-26T15:58:52Z</dcterms:created>
  <dcterms:modified xsi:type="dcterms:W3CDTF">2017-02-01T03:53:27Z</dcterms:modified>
</cp:coreProperties>
</file>