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aabril\Desktop\PAAC 2020\"/>
    </mc:Choice>
  </mc:AlternateContent>
  <xr:revisionPtr revIDLastSave="0" documentId="8_{22049AC3-8399-455D-879C-231986DACD2A}" xr6:coauthVersionLast="45" xr6:coauthVersionMax="45" xr10:uidLastSave="{00000000-0000-0000-0000-000000000000}"/>
  <bookViews>
    <workbookView xWindow="-120" yWindow="-120" windowWidth="20730" windowHeight="11160" tabRatio="852" activeTab="2" xr2:uid="{00000000-000D-0000-FFFF-FFFF00000000}"/>
  </bookViews>
  <sheets>
    <sheet name="Inventario" sheetId="9" r:id="rId1"/>
    <sheet name="1.1.Priorización trámites PAAC " sheetId="7" r:id="rId2"/>
    <sheet name="1.2 Formulación Plan Trámites" sheetId="8" r:id="rId3"/>
  </sheets>
  <definedNames>
    <definedName name="_xlnm._FilterDatabase" localSheetId="1" hidden="1">'1.1.Priorización trámites PAAC '!$K$16:$P$16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7" l="1"/>
  <c r="F30" i="7"/>
  <c r="F29" i="7"/>
  <c r="F28" i="7"/>
  <c r="F27" i="7"/>
  <c r="F26" i="7"/>
  <c r="F25" i="7"/>
  <c r="F24" i="7"/>
  <c r="F23" i="7"/>
  <c r="F22" i="7"/>
  <c r="F21" i="7"/>
  <c r="F20" i="7"/>
  <c r="F19" i="7"/>
  <c r="F18" i="7"/>
  <c r="F17" i="7"/>
  <c r="F32" i="7" l="1"/>
  <c r="G17" i="7" s="1"/>
  <c r="H45" i="7" l="1"/>
  <c r="G61" i="7"/>
  <c r="D61" i="7"/>
  <c r="C61" i="7"/>
  <c r="H47" i="7"/>
  <c r="H48" i="7"/>
  <c r="H49" i="7"/>
  <c r="H50" i="7"/>
  <c r="H51" i="7"/>
  <c r="H52" i="7"/>
  <c r="H53" i="7"/>
  <c r="H54" i="7"/>
  <c r="H55" i="7"/>
  <c r="H46" i="7"/>
  <c r="H62" i="7" l="1"/>
  <c r="H72" i="7" s="1"/>
  <c r="H61" i="7"/>
  <c r="H56" i="7"/>
  <c r="I55" i="7" s="1"/>
  <c r="I53" i="7" l="1"/>
  <c r="I46" i="7"/>
  <c r="I49" i="7"/>
  <c r="I72" i="7"/>
  <c r="I63" i="7"/>
  <c r="I67" i="7"/>
  <c r="I71" i="7"/>
  <c r="I64" i="7"/>
  <c r="I68" i="7"/>
  <c r="I65" i="7"/>
  <c r="I69" i="7"/>
  <c r="I66" i="7"/>
  <c r="I70" i="7"/>
  <c r="I56" i="7"/>
  <c r="I48" i="7"/>
  <c r="I52" i="7"/>
  <c r="I50" i="7"/>
  <c r="I51" i="7"/>
  <c r="I62" i="7"/>
  <c r="J62" i="7" s="1"/>
  <c r="I54" i="7"/>
  <c r="I47" i="7"/>
  <c r="J63" i="7" l="1"/>
  <c r="J64" i="7" s="1"/>
  <c r="J65" i="7" s="1"/>
  <c r="J66" i="7" s="1"/>
  <c r="J67" i="7" s="1"/>
  <c r="J68" i="7" s="1"/>
  <c r="J69" i="7" s="1"/>
  <c r="J70" i="7" s="1"/>
  <c r="J71" i="7" s="1"/>
  <c r="D32" i="7" l="1"/>
  <c r="L14" i="7"/>
  <c r="K14" i="7"/>
  <c r="G25" i="7" l="1"/>
  <c r="G24" i="7"/>
  <c r="G28" i="7"/>
  <c r="G20" i="7"/>
  <c r="G31" i="7"/>
  <c r="G27" i="7"/>
  <c r="G23" i="7"/>
  <c r="G19" i="7"/>
  <c r="G30" i="7"/>
  <c r="G26" i="7"/>
  <c r="G22" i="7"/>
  <c r="G18" i="7"/>
  <c r="G29" i="7"/>
  <c r="G21" i="7"/>
  <c r="G32" i="7" l="1"/>
</calcChain>
</file>

<file path=xl/sharedStrings.xml><?xml version="1.0" encoding="utf-8"?>
<sst xmlns="http://schemas.openxmlformats.org/spreadsheetml/2006/main" count="157" uniqueCount="100">
  <si>
    <t>#</t>
  </si>
  <si>
    <t>DATOS TRÁMITES A RACIONALIZAR</t>
  </si>
  <si>
    <t>ACCIONES DE RACIONALIZACIÓN A DESARROLLAR</t>
  </si>
  <si>
    <t>PLAN DE EJECUCIÓN</t>
  </si>
  <si>
    <t>Sector</t>
  </si>
  <si>
    <t>Entidad</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</si>
  <si>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</si>
  <si>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</si>
  <si>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</si>
  <si>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</si>
  <si>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</si>
  <si>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</si>
  <si>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</si>
  <si>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</si>
  <si>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</si>
  <si>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</si>
  <si>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</si>
  <si>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Instrucciones (De click en el signo + para acceder a las instrucciones)</t>
  </si>
  <si>
    <t>HERRAMIENTA PARA LA PRIORIZACIÓN DE TRÁMITES</t>
  </si>
  <si>
    <t>Criterio:</t>
  </si>
  <si>
    <t>Trámite</t>
  </si>
  <si>
    <t>Cuantificación criterio</t>
  </si>
  <si>
    <t>Porcentaje sobre el total</t>
  </si>
  <si>
    <t>Porcentaje acumulado</t>
  </si>
  <si>
    <t>A priorizar</t>
  </si>
  <si>
    <t>Trámite 1</t>
  </si>
  <si>
    <t>Trámite 8</t>
  </si>
  <si>
    <t>Trámite 2</t>
  </si>
  <si>
    <t>Trámite 3</t>
  </si>
  <si>
    <t>Trámite 4</t>
  </si>
  <si>
    <t>Trámite 9</t>
  </si>
  <si>
    <t>Trámite 5</t>
  </si>
  <si>
    <t>Trámite 6</t>
  </si>
  <si>
    <t>Trámite 7</t>
  </si>
  <si>
    <t>Trámite 10</t>
  </si>
  <si>
    <t>Totales</t>
  </si>
  <si>
    <t>Tabla para priorizar (De click en el signo + para acceder a la herramienta)</t>
  </si>
  <si>
    <t>1. POR CRITERIO ÚNICO</t>
  </si>
  <si>
    <t>2. POR CRITERIO MÚLTIPLE</t>
  </si>
  <si>
    <t xml:space="preserve">1) Definir el listado de criterios de priorización bajo los cuales se evaluarán los diferentes trámites, para lo cual se proponer usar algunos de los criterios definidos al principio de este documento, y en caso necesario, incluir criterios adicionales definidos por la entidad.
2) Establecer una priorización numérica para cada criterio, a mayor valor asignado, mayor prioridad, de modo que la sumatoria de las ponderaciones de todos los criterios escogidos sea de 100 puntos.
3) Para cada trámite, identificar si el mismo está asociado o no con los criterios establecidos. Asignar el número 1 si está asociado o el número 0 si no lo está.
4) Para cada trámite multiplicar el valor de la ponderación del criterio por la calificación respecto a la relación del trámite con el mismo y sumar el resultado de cada multiplicación por filas y por la columna de suma de ponderaciones. 
5) Posteriormente se calcula el porcentaje de cada ponderación respecto al total de la columna suma de ponderaciones.
6) Ordenar los trámites de mayor a menor según el valor de la columna de porcentaje respecto al total y calcular el porcentaje acumulado con el fin de tener una medición que permita identificar el Pareto o número vital de trámites que representa el mayor número de criterios y cuya racionalización es relevante para solucionar el mayor porcentaje de errores en la gestión. </t>
  </si>
  <si>
    <t>Criterios de priorización</t>
  </si>
  <si>
    <t>Criterio 1</t>
  </si>
  <si>
    <t>Criterio 2</t>
  </si>
  <si>
    <t>Criterio n</t>
  </si>
  <si>
    <t>Suma ponderaciones</t>
  </si>
  <si>
    <t xml:space="preserve">% sobre el total </t>
  </si>
  <si>
    <t>Ponderación por criterio</t>
  </si>
  <si>
    <t xml:space="preserve">Total </t>
  </si>
  <si>
    <t>%  acumulado</t>
  </si>
  <si>
    <r>
      <rPr>
        <b/>
        <sz val="9"/>
        <rFont val="Arial"/>
        <family val="2"/>
      </rPr>
      <t>PASOS</t>
    </r>
    <r>
      <rPr>
        <sz val="9"/>
        <rFont val="Arial"/>
        <family val="2"/>
      </rPr>
      <t xml:space="preserve">
1. El ejercicio anteriormente realizado de caracterización de la participación le permitirá hacer un primer filtro para decantar los trámites que sí corresponde a la entidad analizar con esta herramienta y descartar aquellos que por falta de competencia u otro criterio no serán objeto de análisis para priorización. 
2. Antes de usar la herramienta, lea con detenimiento  la metodología de la Campaña. En particular, el Anexo 02. Metodología para racionalización de trámites. Esto le faciltiará comprender cómo usarla. 
3. Luego de leer la metodología, decida si va a priorizar por criterio único o múltiple y posteriormente utilice la herramienta según el caso. </t>
    </r>
  </si>
  <si>
    <t xml:space="preserve">1. Definir el criterio de priorización bajo el cual se evaluarán los diferentes trámites. Incluirlo en la celda C14.        
2. Para cada uno de los trámites del inventario, se cuantifica dicho criterio. Esto se debe realizar, en la medida de lo posible, empleando datos y mediciones objetivas (tiempo del trámite, costos para el usuario, costos para la entidad, número de errores, etc.). En algunos casos en los que no se cuente información cuantitativa, se deberá asignar una valoración ordinal y cuantificarla (por ejemplo, muy bueno 4, bueno 3, regular 2 o malo 1; o una escala de 0 a 10 según el grado de aporte o cumplimiento del trámite para dicho criterio).       
3. "Esta información se tabula en una hoja de cálculo y se organiza ascendente o descendentemente. Para su organización, se debe considerar la naturaleza del criterio y la forma como aporta a la generación de valor. Por ejemplo, si vamos a priorizar por tiempos, se debe considerar priorizar los trámites de mayor a menor tiempo de realización. Por el contrario, si se va a priorizar según escalas de satisfacción del usuario, se deberá priorizar los trámites de menor a mayor grado de satisfacción.
 3,1 En la columna C se ubican los nombres de los trámites.    
 3,2 En la columna D se ubica la cuantificación del criterio.    
 3,3 Se habilita espacio para 15 trámites:      
  3.3.1. Si se tienen menos trámites, se deben dejar en blanco las columnas C y D que no tengan datos de trámite.      
  3.3.2. Si se tienen más trámites, se deben insertar filas y ajustar las fórmulas de los totales (fila 32).      
 3,4 Se debe seleccionar y copiar la tabla de las columnas B a E, sin incluir la fila de totales.       
 3,5 La selección copiada se pega en las columnas I a L.    
 3,6 Se habilita el filtro y se ordenan según la columna K. Se ordenarán ascendente o descendentemente dependiendo de la forma como aporta  la generación de valor.  
4. Las columnas L y M muestran el "Porcentaje sobre el total" y el "Porcentaje acumulado": 
 4,1 Columna L "Porcentaje sobre el total": indica el peso porcentual que tiene la evaluación del criterio para cada trámite, respecto al total de todos los trámites (fila del trámite dividido por la fila 32).       
 4,2 Columna M "Porcentaje acumulado": esta tabla va acumulando la suma de los porcentajes (columna L) de los trámites ubicados más arriba de la tabla. De esta manera, por ejemplo, para el tercer trámite que se encuentre en la tabla, la columna M muestra el acumulado (suma) de los porcentajes de los trámites ubicados en la primera, segunda y tercera fila. Esto permite deducir que los 3 primeros trámites de la tabla, representan el X % de la cuantificación del criterio (según el ejemplo, los 3 primeros trámites representan el 65% de los errores).       
5. "Con la información tabulada y organizada, se podrán identificar los pocos trámites que mayor impacto tienen (identificarlos manualmente en la columna N). La entidad escogerá el número de trámites según las capacidades de abordarlos, los recursos disponibles, y el alcance definido para el proceso de racionalización. Si se desea, se puede realizar un gráfico de barras para la representación visual.
</t>
  </si>
  <si>
    <t>Formulación estrategia de racionalización - Estado simple, Colombia Ágil  
Propuesta para comité sectorial a incluir en el PAAC</t>
  </si>
  <si>
    <t xml:space="preserve">Solicitud usuario ICFES </t>
  </si>
  <si>
    <t>Certificación para legalización o apostilla de documentos expedidos por el Instituto Colombiano para La Evaluación de La Educación ICFES</t>
  </si>
  <si>
    <t xml:space="preserve">Verificación de títulos expedidos por ICFES. </t>
  </si>
  <si>
    <t>Verificación de los resultados Saber 11° y Validación del bachillerato:</t>
  </si>
  <si>
    <t>Inscripción, aplicación y resultados del Examen Examen de Ensayo de la Educación Media Pre Saber 11°.</t>
  </si>
  <si>
    <t>Inscripción, aplicación y resultados del Examen de Estado de Calidad de la Educación Superior, Saber Pro.</t>
  </si>
  <si>
    <t>Inscripción, aplicación y resultados del Examen de Estado de la Educación Media Saber 11</t>
  </si>
  <si>
    <t xml:space="preserve">Educación </t>
  </si>
  <si>
    <t>Instituto Colombiano Para la Evaluación de la Educación</t>
  </si>
  <si>
    <t>Consulta resultados históricos (FTP):</t>
  </si>
  <si>
    <t xml:space="preserve"> TRÁMITES Y SERVICIOS INSCRITOS EN EL SUIT </t>
  </si>
  <si>
    <t>OPA</t>
  </si>
  <si>
    <r>
      <t xml:space="preserve">1. Solicitud usuario ICFES : </t>
    </r>
    <r>
      <rPr>
        <sz val="9"/>
        <rFont val="Verdana"/>
        <family val="2"/>
      </rPr>
      <t>Obtener el código para identificarse como institución educativa ante el Instituto Colombiano Para La Evaluación De La Educación ICFES, con el fin de ingresar a la plataforma y llevar a cabo los procesos de inscripción a los exámenes aplicados por el Instituto</t>
    </r>
    <r>
      <rPr>
        <b/>
        <sz val="9"/>
        <rFont val="Verdana"/>
        <family val="2"/>
      </rPr>
      <t>.</t>
    </r>
  </si>
  <si>
    <r>
      <t>3.Certificación para legalización o apostilla de documentos expedidos por el Instituto Colombiano para La Evaluación de La Educación ICFES:</t>
    </r>
    <r>
      <rPr>
        <sz val="9"/>
        <rFont val="Verdana"/>
        <family val="2"/>
      </rPr>
      <t xml:space="preserve"> Obtener la certificación para la legalización o apostilla de los documentos que son expedidos por el Instituto Colombiano para La Evaluación de La Educación ICFES, con el fin de que tengan validez en el exterior y cumplir con los requisitos establecidos por el Ministerio de Relaciones Exteriores.</t>
    </r>
  </si>
  <si>
    <r>
      <t xml:space="preserve">4.Resultados agregados de instituciones educativas: </t>
    </r>
    <r>
      <rPr>
        <sz val="9"/>
        <rFont val="Verdana"/>
        <family val="2"/>
      </rPr>
      <t>Consultar la información correspondiente a los resultados agregados de los establecimientos educativos de todo el país en los Exámenes Saber 11º y Saber Pro, con el fin de que éstos generen planes de acción y mejora para fortalecer la calidad educativa del país.</t>
    </r>
  </si>
  <si>
    <r>
      <t xml:space="preserve">5.Verificación de títulos expedidos por ICFES: </t>
    </r>
    <r>
      <rPr>
        <sz val="9"/>
        <rFont val="Verdana"/>
        <family val="2"/>
      </rPr>
      <t>Acceder a la herramienta por medio de la cual se pueden confirmar la validez del diploma y/o el acta de grado expedidos por el Instituto Colombiano para la Evaluación de la Educación ICFES.</t>
    </r>
  </si>
  <si>
    <r>
      <t xml:space="preserve">6.Verificación de los resultados Saber 11° y Validación del bachillerato: </t>
    </r>
    <r>
      <rPr>
        <sz val="9"/>
        <rFont val="Verdana"/>
        <family val="2"/>
      </rPr>
      <t>Verificar los resultados obtenidos del Examen de Estado de la Educación Media, Saber 11° y del Examen Validación del Bachillerato Académico, para ingreso a los diferentes programas de educación superior.</t>
    </r>
  </si>
  <si>
    <r>
      <t xml:space="preserve">7. Consulta resultados históricos (FTP): </t>
    </r>
    <r>
      <rPr>
        <sz val="9"/>
        <rFont val="Verdana"/>
        <family val="2"/>
      </rPr>
      <t>Consultar las bases de datos con los resultados a nivel general de las pruebas aplicadas por el Instituto Colombiano para la Evaluación de la Educación - ICFES, la cual está dirigida a investigadores, grupos de investigación y/o ciudadanos en general que quieran usar esta info</t>
    </r>
    <r>
      <rPr>
        <b/>
        <sz val="9"/>
        <rFont val="Verdana"/>
        <family val="2"/>
      </rPr>
      <t>rmación en estudios.</t>
    </r>
  </si>
  <si>
    <r>
      <t xml:space="preserve">8.Certificaciones relacionadas con los resultados de los Exámenes Saber 11° y Saber Pro: </t>
    </r>
    <r>
      <rPr>
        <sz val="9"/>
        <rFont val="Verdana"/>
        <family val="2"/>
      </rPr>
      <t>Obtener certificados relacionados con la presentación y resultados de los exámenes practicados por el Icfes como certificado de asistencia, certificado de puesto ocupado a nivel nacional, departamental o institucional, certificado de reconocimiento Andrés Bello y mejores resultados por puntajes altos en las diferentes pruebas.</t>
    </r>
  </si>
  <si>
    <t>TRÁMITE</t>
  </si>
  <si>
    <r>
      <t xml:space="preserve">9.Inscripción, aplicación y resultados del Examen de Estado de la Educación Media Saber 11°: </t>
    </r>
    <r>
      <rPr>
        <sz val="9"/>
        <rFont val="Verdana"/>
        <family val="2"/>
      </rPr>
      <t>Presentar el Examen de Estado de la Educación Media Saber 11°, el cual comprueba el grado de desarrollo de las competencias de los estudiantes que están por terminar el bachillerato y que buscan ingresar a la educación superior.</t>
    </r>
  </si>
  <si>
    <r>
      <t xml:space="preserve">10. Inscripción, aplicación y resultados del Examen de Ensayo de la Educación Media Pre Saber 11°: </t>
    </r>
    <r>
      <rPr>
        <sz val="9"/>
        <rFont val="Verdana"/>
        <family val="2"/>
      </rPr>
      <t>Presentar el Examen de Ensayo de la Educación Media Pre Saber 11°, el cual permite a estudiantes y/o aspirantes de validación del bachillerato familiarizarse con las condiciones, la estructura, el tipo de preguntas y el tiempo para contestar el Examen de Estado de la Educación Media Saber 11°. Importante: los resultados de las pruebas Pre Saber no son validos para ingresar a la educación superior.</t>
    </r>
  </si>
  <si>
    <r>
      <t xml:space="preserve">11.Inscripción, aplicación y resultados del Examen de Estado de Calidad de la Educación Superior, Saber Pro: </t>
    </r>
    <r>
      <rPr>
        <sz val="9"/>
        <rFont val="Verdana"/>
        <family val="2"/>
      </rPr>
      <t>Presentar las pruebas que evalúan las competencias de los estudiantes que están próximos a culminar los distintos programas de pregrado y que hayan aprobado, por lo menos el 75% de los créditos académicos del programa que están cursando o que tengan previsto graduarse en el año siguiente a la próxima fecha de aplicación del examen.</t>
    </r>
  </si>
  <si>
    <r>
      <t xml:space="preserve">12.Inscripción, aplicación y resultados Examen de Validación del Bachillerato: </t>
    </r>
    <r>
      <rPr>
        <sz val="9"/>
        <rFont val="Verdana"/>
        <family val="2"/>
      </rPr>
      <t>Ofrecer a las personas mayores de 18 años, que por diversas razones no pudieron culminar el ciclo de educación formal en instituciones educativas regulares, la opción de certificar las competencias exigidas para obtener el título de bachiller académico.</t>
    </r>
  </si>
  <si>
    <r>
      <t xml:space="preserve">13.Reconocimiento de exámenes presentados en el exterior: </t>
    </r>
    <r>
      <rPr>
        <sz val="9"/>
        <rFont val="Verdana"/>
        <family val="2"/>
      </rPr>
      <t>Reconocer a las personas que hayan obtenido el título de bachiller fuera del país, la validez de exámenes similares al Examen de Estado de la Educación Media Saber 11°, presentados en el exterior, con el fin de que puedan acceder a la educación superior en Colombia.</t>
    </r>
  </si>
  <si>
    <r>
      <t>2. Corrección de datos en nombres, apellidos, documento y/o tipo de documento de identidad y/o cambio legal de nombres:</t>
    </r>
    <r>
      <rPr>
        <sz val="9"/>
        <rFont val="Verdana"/>
        <family val="2"/>
      </rPr>
      <t>Realizar las correcciones por errores de digitación y/o cambio legal de los datos registrados al momento de hacer el proceso de inscripción. Los datos que se pueden modificar son: nombres, apellidos, tipo de documento y número de documento. Se debe generar en las fechas establecidas según la publicación del calendario del año en mención o posterior a la publicación de resultado.</t>
    </r>
  </si>
  <si>
    <t>Corrección de datos en nombres, apellidos, documento y/o tipo de documento de identidad y/o cambio legal de nombres</t>
  </si>
  <si>
    <t>Reconocimiento de exámenes presentados en el exterior:</t>
  </si>
  <si>
    <t>Cantidad de PQRs recibidas y solicitudes realizadas (En línea, parcialmente en línea y presenciales)</t>
  </si>
  <si>
    <t>Solicitudes en realizadas ( (En línea, parcialmente en línea y presenciales)</t>
  </si>
  <si>
    <t>PQRD recibidas</t>
  </si>
  <si>
    <t>Total</t>
  </si>
  <si>
    <t>Certificaciones relacionadas con los resultados de los Exámenes Saber 11° y Saber Pro</t>
  </si>
  <si>
    <t>Resultados agregados de instituciones educativas</t>
  </si>
  <si>
    <t>Inscripción, aplicación y resultados Examen de Validación del Bachillerato</t>
  </si>
  <si>
    <t>Verificación de los resultados Saber 11° y Validación del bachillerato</t>
  </si>
  <si>
    <t>Consulta resultados históricos (FTP)</t>
  </si>
  <si>
    <r>
      <rPr>
        <b/>
        <sz val="7"/>
        <rFont val="SansSerif"/>
      </rPr>
      <t>1. Racionalización Normativa</t>
    </r>
    <r>
      <rPr>
        <sz val="7"/>
        <color indexed="72"/>
        <rFont val="SansSerif"/>
      </rPr>
      <t xml:space="preserve"> (Eliminación del trámite.)
</t>
    </r>
    <r>
      <rPr>
        <b/>
        <sz val="7"/>
        <rFont val="SansSerif"/>
      </rPr>
      <t xml:space="preserve">2. Racionalización tecnológica </t>
    </r>
    <r>
      <rPr>
        <sz val="7"/>
        <rFont val="SansSerif"/>
      </rPr>
      <t>(Interoperabilidad externa)</t>
    </r>
  </si>
  <si>
    <r>
      <rPr>
        <b/>
        <sz val="7"/>
        <rFont val="SansSerif"/>
      </rPr>
      <t xml:space="preserve">1. Situación a mejorar: </t>
    </r>
    <r>
      <rPr>
        <sz val="7"/>
        <color indexed="72"/>
        <rFont val="SansSerif"/>
      </rPr>
      <t xml:space="preserve">Realizar el proceso de interoperabilidad con la Registraduría que permita obtener los datos de identificación del interesado en linea.
</t>
    </r>
  </si>
  <si>
    <t>Direccion de Tecnología e Información -Unidad de Atención al Ciudadano</t>
  </si>
  <si>
    <t>Este servicio está asociado a los trámites, inscripción, aplicación y resultados del Examen de Estado de la Educación Media Saber 11° e inscripción, aplicación y resultados del Examen Saber Pro (antes ECAES). Su propósito es brindar al público una base de datos con los resultados a nivel general de las pruebas aplicadas por el Icfes, la cual está dirigida a investigadores, grupos de investigación, etc. que quieran usar esta información en estudios.</t>
  </si>
  <si>
    <t xml:space="preserve">
1.. Disminución de requisitos para llevar a cabo el trámite (trámites asociados a la OPA)
2. Aspectos que representen una menor carga para el
ciudadano y un mayor valor agregado.</t>
  </si>
  <si>
    <r>
      <t xml:space="preserve">1. </t>
    </r>
    <r>
      <rPr>
        <b/>
        <sz val="7"/>
        <rFont val="SansSerif"/>
      </rPr>
      <t xml:space="preserve">Racionalización Normativa </t>
    </r>
    <r>
      <rPr>
        <sz val="7"/>
        <color indexed="72"/>
        <rFont val="SansSerif"/>
      </rPr>
      <t xml:space="preserve">(Eliminación del trámite.)
2. </t>
    </r>
    <r>
      <rPr>
        <b/>
        <sz val="7"/>
        <rFont val="SansSerif"/>
      </rPr>
      <t xml:space="preserve">Racionalización tecnológica </t>
    </r>
    <r>
      <rPr>
        <sz val="7"/>
        <rFont val="SansSerif"/>
      </rPr>
      <t>(</t>
    </r>
    <r>
      <rPr>
        <sz val="7"/>
        <color indexed="72"/>
        <rFont val="SansSerif"/>
      </rPr>
      <t>Datos Abiertos)</t>
    </r>
  </si>
  <si>
    <r>
      <rPr>
        <b/>
        <sz val="7"/>
        <rFont val="SansSerif"/>
      </rPr>
      <t>1. Situación a mejorar:</t>
    </r>
    <r>
      <rPr>
        <sz val="7"/>
        <color indexed="72"/>
        <rFont val="SansSerif"/>
      </rPr>
      <t xml:space="preserve"> </t>
    </r>
    <r>
      <rPr>
        <sz val="7"/>
        <rFont val="SansSerif"/>
      </rPr>
      <t>Datos abiertos que eliminan el procedimiento de inscripción e identificación</t>
    </r>
    <r>
      <rPr>
        <b/>
        <sz val="7"/>
        <rFont val="SansSerif"/>
      </rPr>
      <t xml:space="preserve"> </t>
    </r>
  </si>
  <si>
    <t>Este servicio está asociado a los trámites, inscripción, aplicación y resultados Examen Pre Saber (Examen de Ensayo), inscripción, aplicación y resultados Examen de Estado de la Educación Media, Saber 11°, inscripción, aplicación y resultados Examen Validación del Bachillerato e inscripción, aplicación y resultados Examen Saber Pro (antes ECAES). 
Su propósito es realizar las correcciones por errores de digitación en los registros realizados al examen (nombres, apellidos, tipo de documento y número de documento) y/o cambio legal de nombre por reconocimiento o situaciones legales. Se debe generar en las fechas establecidas según la publicación del calendario del año en mención o posterior a la publicación de resultado.</t>
  </si>
  <si>
    <t>Utilizar un servicio de interoperabilidad que permita contrastar con la base de datos de la Registraduría los datos de identificación del interesado (nombres, apellidos, tipo de documento y número de documento,) con lo cual se mitigará el riesgo de errores en la digitación y se hara innecesario este OPA, ya que en caso de existir alguna novedad respecto de la información o los datos del interesado, se acudirá a la fuente oficial de los mismos para contrastar, y en caso de ser necesaria algun ajuste o correción deberá realizarse ante la entidad competente y no será necesario realizar ajustes a través de nuestra plataforma.</t>
  </si>
  <si>
    <t>La información que actualmente se encuentra en el portal será publicada de manera abierta para todo público en el portal de datos abiertos del Estado colombiano (https://www.datos.gov.co/), o el que haga sus veces; esto permitirá que el servicio de consulta de resultados históricos ya no requiera del procedimiento de inscripción e identificación del interesado para la consulta de la mencionada información.</t>
  </si>
  <si>
    <t>1. Evitar la presencia del ciudadano en las ventanillas del Estado
haciendo uso de medios tecnológicos y de comunicación.
2. Disminución de los requisitos asociados a los siguientes trámites (Inscripción, aplicación y resultados del Examen de Estado de la Educación Media Saber 11, Inscripción, aplicación y resultados del Examen de Estado de Calidad de la Educación Superior, Saber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</si>
</sst>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0">
    <font>
      <sz val="11"/>
      <name val="Arial"/>
    </font>
    <font>
      <b/>
      <sz val="11"/>
      <color theme="0"/>
      <name val="Arial"/>
      <family val="2"/>
    </font>
    <font>
      <sz val="11"/>
      <name val="Arial"/>
      <family val="2"/>
    </font>
    <font>
      <sz val="10"/>
      <name val="Arial"/>
      <family val="2"/>
    </font>
    <font>
      <sz val="9"/>
      <name val="SansSerif"/>
    </font>
    <font>
      <b/>
      <sz val="9"/>
      <color indexed="72"/>
      <name val="SansSerif"/>
    </font>
    <font>
      <b/>
      <sz val="7"/>
      <color indexed="72"/>
      <name val="SansSerif"/>
    </font>
    <font>
      <sz val="7"/>
      <color indexed="72"/>
      <name val="SansSerif"/>
    </font>
    <font>
      <sz val="11"/>
      <name val="Arial"/>
      <family val="2"/>
    </font>
    <font>
      <b/>
      <sz val="11"/>
      <color theme="1"/>
      <name val="Calibri"/>
      <family val="2"/>
      <scheme val="minor"/>
    </font>
    <font>
      <sz val="8"/>
      <name val="Arial"/>
      <family val="2"/>
    </font>
    <font>
      <b/>
      <sz val="11"/>
      <name val="Arial"/>
      <family val="2"/>
    </font>
    <font>
      <sz val="9"/>
      <name val="Arial"/>
      <family val="2"/>
    </font>
    <font>
      <b/>
      <sz val="9"/>
      <name val="Arial"/>
      <family val="2"/>
    </font>
    <font>
      <sz val="24"/>
      <color theme="0"/>
      <name val="Calibri"/>
      <family val="2"/>
      <scheme val="minor"/>
    </font>
    <font>
      <sz val="9"/>
      <name val="Verdana"/>
      <family val="2"/>
    </font>
    <font>
      <b/>
      <sz val="9"/>
      <color theme="0"/>
      <name val="Verdana"/>
      <family val="2"/>
    </font>
    <font>
      <b/>
      <sz val="9"/>
      <name val="Verdana"/>
      <family val="2"/>
    </font>
    <font>
      <b/>
      <sz val="7"/>
      <name val="SansSerif"/>
    </font>
    <font>
      <sz val="7"/>
      <name val="SansSerif"/>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indexed="9"/>
        <bgColor indexed="64"/>
      </patternFill>
    </fill>
    <fill>
      <patternFill patternType="solid">
        <fgColor theme="4"/>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applyNumberFormat="0" applyFont="0" applyFill="0" applyBorder="0" applyAlignment="0" applyProtection="0"/>
    <xf numFmtId="9" fontId="8" fillId="0" borderId="0" applyFont="0" applyFill="0" applyBorder="0" applyAlignment="0" applyProtection="0"/>
    <xf numFmtId="0" fontId="8" fillId="0" borderId="0"/>
  </cellStyleXfs>
  <cellXfs count="84">
    <xf numFmtId="0" fontId="0" fillId="0" borderId="0" xfId="0"/>
    <xf numFmtId="0" fontId="0" fillId="2" borderId="0" xfId="0" applyFill="1"/>
    <xf numFmtId="0" fontId="4" fillId="2" borderId="0" xfId="1" applyNumberFormat="1" applyFont="1" applyFill="1" applyBorder="1" applyAlignment="1" applyProtection="1">
      <alignment horizontal="left" vertical="top" wrapText="1"/>
    </xf>
    <xf numFmtId="0" fontId="3" fillId="2" borderId="0" xfId="1" applyNumberFormat="1" applyFont="1" applyFill="1" applyBorder="1" applyAlignment="1"/>
    <xf numFmtId="0" fontId="7" fillId="6" borderId="1" xfId="1" applyFont="1" applyFill="1" applyBorder="1" applyAlignment="1">
      <alignment vertical="center" wrapText="1"/>
    </xf>
    <xf numFmtId="0" fontId="7" fillId="6" borderId="1" xfId="1" applyFont="1" applyFill="1" applyBorder="1" applyAlignment="1">
      <alignment horizontal="left" vertical="center" wrapText="1"/>
    </xf>
    <xf numFmtId="0" fontId="7" fillId="6" borderId="1" xfId="1" applyFont="1" applyFill="1" applyBorder="1" applyAlignment="1">
      <alignment horizontal="center" vertical="center" wrapText="1"/>
    </xf>
    <xf numFmtId="0" fontId="3" fillId="2" borderId="1" xfId="1" applyNumberFormat="1" applyFont="1" applyFill="1" applyBorder="1" applyAlignment="1"/>
    <xf numFmtId="0" fontId="7" fillId="6" borderId="8" xfId="1" applyFont="1" applyFill="1" applyBorder="1" applyAlignment="1">
      <alignment vertical="center" wrapText="1"/>
    </xf>
    <xf numFmtId="0" fontId="7" fillId="6" borderId="9" xfId="1" applyFont="1" applyFill="1" applyBorder="1" applyAlignment="1">
      <alignment vertical="center" wrapText="1"/>
    </xf>
    <xf numFmtId="0" fontId="7" fillId="6" borderId="8" xfId="1" applyFont="1" applyFill="1" applyBorder="1" applyAlignment="1">
      <alignment horizontal="left" vertical="center" wrapText="1"/>
    </xf>
    <xf numFmtId="0" fontId="7" fillId="6" borderId="9" xfId="1" applyFont="1" applyFill="1" applyBorder="1" applyAlignment="1">
      <alignment horizontal="left" vertical="center" wrapText="1"/>
    </xf>
    <xf numFmtId="0" fontId="3" fillId="2" borderId="8" xfId="1" applyNumberFormat="1" applyFont="1" applyFill="1" applyBorder="1" applyAlignment="1"/>
    <xf numFmtId="0" fontId="3" fillId="2" borderId="9" xfId="1" applyNumberFormat="1" applyFont="1" applyFill="1" applyBorder="1" applyAlignment="1"/>
    <xf numFmtId="0" fontId="3" fillId="2" borderId="10" xfId="1" applyNumberFormat="1" applyFont="1" applyFill="1" applyBorder="1" applyAlignment="1"/>
    <xf numFmtId="0" fontId="3" fillId="2" borderId="11" xfId="1" applyNumberFormat="1" applyFont="1" applyFill="1" applyBorder="1" applyAlignment="1"/>
    <xf numFmtId="0" fontId="3" fillId="2" borderId="12" xfId="1" applyNumberFormat="1" applyFont="1" applyFill="1" applyBorder="1" applyAlignment="1"/>
    <xf numFmtId="0" fontId="6" fillId="5" borderId="10" xfId="1" applyNumberFormat="1" applyFont="1" applyFill="1" applyBorder="1" applyAlignment="1" applyProtection="1">
      <alignment horizontal="center" vertical="center" wrapText="1"/>
    </xf>
    <xf numFmtId="0" fontId="6" fillId="5" borderId="11" xfId="1" applyNumberFormat="1" applyFont="1" applyFill="1" applyBorder="1" applyAlignment="1" applyProtection="1">
      <alignment horizontal="center" vertical="center" wrapText="1"/>
    </xf>
    <xf numFmtId="0" fontId="6" fillId="5" borderId="11" xfId="1" applyFont="1" applyFill="1" applyBorder="1" applyAlignment="1">
      <alignment horizontal="center" vertical="center" wrapText="1"/>
    </xf>
    <xf numFmtId="0" fontId="6" fillId="5" borderId="12" xfId="1" applyNumberFormat="1" applyFont="1" applyFill="1" applyBorder="1" applyAlignment="1" applyProtection="1">
      <alignment horizontal="center" vertical="center" wrapText="1"/>
    </xf>
    <xf numFmtId="0" fontId="9" fillId="5" borderId="1" xfId="0" applyFont="1" applyFill="1" applyBorder="1" applyAlignment="1">
      <alignment horizontal="center" vertical="center" wrapText="1"/>
    </xf>
    <xf numFmtId="0" fontId="2" fillId="2" borderId="0" xfId="0" applyFont="1" applyFill="1"/>
    <xf numFmtId="0" fontId="10" fillId="2" borderId="0" xfId="0" applyFont="1" applyFill="1" applyAlignment="1">
      <alignment vertical="top" wrapText="1"/>
    </xf>
    <xf numFmtId="0" fontId="9" fillId="2" borderId="0" xfId="0" applyFont="1" applyFill="1"/>
    <xf numFmtId="0" fontId="0" fillId="2" borderId="1" xfId="0" applyFill="1" applyBorder="1" applyAlignment="1">
      <alignment horizontal="center"/>
    </xf>
    <xf numFmtId="0" fontId="0" fillId="2" borderId="1" xfId="0" applyFill="1" applyBorder="1"/>
    <xf numFmtId="9" fontId="0" fillId="2" borderId="1" xfId="2" applyNumberFormat="1" applyFont="1" applyFill="1" applyBorder="1"/>
    <xf numFmtId="9" fontId="0" fillId="2" borderId="1" xfId="0" applyNumberFormat="1" applyFill="1" applyBorder="1"/>
    <xf numFmtId="9" fontId="0" fillId="2" borderId="1" xfId="2" applyFont="1" applyFill="1" applyBorder="1"/>
    <xf numFmtId="0" fontId="0" fillId="2" borderId="0" xfId="0" applyFill="1" applyBorder="1"/>
    <xf numFmtId="0" fontId="11" fillId="2" borderId="0" xfId="0" applyFont="1" applyFill="1" applyAlignment="1">
      <alignment horizontal="left" vertical="top"/>
    </xf>
    <xf numFmtId="0" fontId="0" fillId="2" borderId="0" xfId="0" applyFill="1" applyAlignment="1">
      <alignment horizontal="center"/>
    </xf>
    <xf numFmtId="0" fontId="0" fillId="2" borderId="1" xfId="0" applyFill="1" applyBorder="1" applyAlignment="1">
      <alignment horizontal="left"/>
    </xf>
    <xf numFmtId="0" fontId="0" fillId="2" borderId="0" xfId="0" applyFill="1" applyBorder="1" applyAlignment="1">
      <alignment horizontal="center"/>
    </xf>
    <xf numFmtId="0" fontId="0" fillId="5" borderId="2" xfId="0" applyFill="1" applyBorder="1" applyAlignment="1">
      <alignment horizontal="center"/>
    </xf>
    <xf numFmtId="0" fontId="0" fillId="5" borderId="3" xfId="0" applyFill="1" applyBorder="1"/>
    <xf numFmtId="0" fontId="0" fillId="5" borderId="3" xfId="0" applyFill="1" applyBorder="1" applyAlignment="1">
      <alignment horizontal="center"/>
    </xf>
    <xf numFmtId="0" fontId="0" fillId="5" borderId="4" xfId="0" applyFill="1" applyBorder="1"/>
    <xf numFmtId="0" fontId="9" fillId="5" borderId="16" xfId="0" applyFont="1" applyFill="1" applyBorder="1" applyAlignment="1">
      <alignment horizontal="center" vertical="center" wrapText="1"/>
    </xf>
    <xf numFmtId="0" fontId="0" fillId="2" borderId="1" xfId="0" applyFill="1" applyBorder="1" applyAlignment="1">
      <alignment horizontal="center"/>
    </xf>
    <xf numFmtId="0" fontId="9" fillId="5" borderId="1" xfId="0" applyFont="1" applyFill="1" applyBorder="1" applyAlignment="1">
      <alignment horizontal="center" vertical="center" wrapText="1"/>
    </xf>
    <xf numFmtId="0" fontId="10" fillId="2" borderId="0" xfId="0" applyFont="1" applyFill="1" applyAlignment="1">
      <alignment horizontal="center" vertical="top" wrapText="1"/>
    </xf>
    <xf numFmtId="0" fontId="11" fillId="2" borderId="0" xfId="0" applyFont="1" applyFill="1" applyAlignment="1">
      <alignment horizontal="center" vertical="top"/>
    </xf>
    <xf numFmtId="164" fontId="0" fillId="2" borderId="1" xfId="0" applyNumberFormat="1" applyFill="1" applyBorder="1" applyAlignment="1">
      <alignment horizontal="center" vertical="center"/>
    </xf>
    <xf numFmtId="0" fontId="2" fillId="2" borderId="1" xfId="0" applyFont="1" applyFill="1" applyBorder="1" applyAlignment="1"/>
    <xf numFmtId="9" fontId="0" fillId="2" borderId="1" xfId="2" applyNumberFormat="1" applyFont="1" applyFill="1" applyBorder="1" applyAlignment="1"/>
    <xf numFmtId="0" fontId="0" fillId="2" borderId="1" xfId="0" applyFill="1" applyBorder="1" applyAlignment="1"/>
    <xf numFmtId="0" fontId="0" fillId="2" borderId="0" xfId="0" applyFill="1" applyBorder="1" applyAlignment="1"/>
    <xf numFmtId="9" fontId="0" fillId="2" borderId="1" xfId="2" applyFont="1" applyFill="1" applyBorder="1" applyAlignment="1"/>
    <xf numFmtId="0" fontId="7" fillId="6" borderId="13" xfId="1" applyFont="1" applyFill="1" applyBorder="1" applyAlignment="1">
      <alignment horizontal="center" vertical="center" wrapText="1"/>
    </xf>
    <xf numFmtId="0" fontId="4" fillId="2" borderId="0" xfId="1" applyNumberFormat="1" applyFont="1" applyFill="1" applyBorder="1" applyAlignment="1" applyProtection="1">
      <alignment horizontal="center" vertical="top" wrapText="1"/>
    </xf>
    <xf numFmtId="0" fontId="7" fillId="6" borderId="14" xfId="1" applyFont="1" applyFill="1" applyBorder="1" applyAlignment="1">
      <alignment horizontal="center" vertical="center" wrapText="1"/>
    </xf>
    <xf numFmtId="14" fontId="7" fillId="6" borderId="13" xfId="1" applyNumberFormat="1" applyFont="1" applyFill="1" applyBorder="1" applyAlignment="1">
      <alignment horizontal="center" vertical="center" wrapText="1"/>
    </xf>
    <xf numFmtId="0" fontId="7" fillId="6" borderId="15" xfId="1" applyFont="1" applyFill="1" applyBorder="1" applyAlignment="1">
      <alignment horizontal="center" vertical="center" wrapText="1"/>
    </xf>
    <xf numFmtId="0" fontId="3" fillId="2" borderId="0" xfId="1" applyNumberFormat="1" applyFont="1" applyFill="1" applyBorder="1" applyAlignment="1">
      <alignment horizontal="center"/>
    </xf>
    <xf numFmtId="0" fontId="17" fillId="2" borderId="1" xfId="0" applyFont="1" applyFill="1" applyBorder="1" applyAlignment="1">
      <alignment horizontal="center" vertical="center"/>
    </xf>
    <xf numFmtId="0" fontId="0" fillId="2" borderId="1" xfId="0" applyFill="1" applyBorder="1" applyAlignment="1">
      <alignment horizontal="center"/>
    </xf>
    <xf numFmtId="0" fontId="9" fillId="5" borderId="1" xfId="0" applyFont="1" applyFill="1" applyBorder="1" applyAlignment="1">
      <alignment horizontal="center" vertical="center" wrapText="1"/>
    </xf>
    <xf numFmtId="0" fontId="7" fillId="2" borderId="13" xfId="1" applyFont="1" applyFill="1" applyBorder="1" applyAlignment="1">
      <alignment horizontal="center" vertical="center" wrapText="1"/>
    </xf>
    <xf numFmtId="10" fontId="0" fillId="5" borderId="1" xfId="2" applyNumberFormat="1" applyFont="1" applyFill="1" applyBorder="1"/>
    <xf numFmtId="0" fontId="2" fillId="8" borderId="1" xfId="0" applyFont="1" applyFill="1" applyBorder="1" applyAlignment="1">
      <alignment horizontal="center"/>
    </xf>
    <xf numFmtId="0" fontId="17" fillId="2" borderId="1" xfId="0" applyFont="1" applyFill="1" applyBorder="1" applyAlignment="1">
      <alignment horizontal="center" vertical="center" wrapText="1"/>
    </xf>
    <xf numFmtId="0" fontId="16" fillId="7" borderId="1" xfId="0" applyFont="1" applyFill="1" applyBorder="1" applyAlignment="1">
      <alignment horizontal="center" vertical="center"/>
    </xf>
    <xf numFmtId="0" fontId="2" fillId="2" borderId="0" xfId="0" applyFont="1" applyFill="1" applyAlignment="1">
      <alignment horizontal="left"/>
    </xf>
    <xf numFmtId="0" fontId="1" fillId="4" borderId="0" xfId="0" applyFont="1" applyFill="1" applyAlignment="1">
      <alignment horizontal="center"/>
    </xf>
    <xf numFmtId="0" fontId="11" fillId="3" borderId="0" xfId="0" applyFont="1" applyFill="1" applyAlignment="1">
      <alignment horizontal="center"/>
    </xf>
    <xf numFmtId="0" fontId="0" fillId="2" borderId="1" xfId="0" applyFill="1" applyBorder="1" applyAlignment="1">
      <alignment horizontal="center"/>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1" fillId="2" borderId="0" xfId="0" applyFont="1" applyFill="1" applyAlignment="1">
      <alignment horizontal="left" vertical="top"/>
    </xf>
    <xf numFmtId="0" fontId="9" fillId="5" borderId="17"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 xfId="0" applyFont="1" applyFill="1" applyBorder="1" applyAlignment="1">
      <alignment horizontal="center" vertical="center" wrapText="1"/>
    </xf>
    <xf numFmtId="0" fontId="0" fillId="2" borderId="0" xfId="0" applyFill="1" applyAlignment="1">
      <alignment horizontal="left"/>
    </xf>
    <xf numFmtId="0" fontId="12" fillId="2" borderId="0" xfId="0" applyFont="1" applyFill="1" applyAlignment="1">
      <alignment horizontal="left" vertical="top" wrapText="1"/>
    </xf>
    <xf numFmtId="0" fontId="3" fillId="2" borderId="0" xfId="1" applyNumberFormat="1" applyFont="1" applyFill="1" applyBorder="1" applyAlignment="1"/>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14" fillId="4" borderId="0" xfId="1" applyNumberFormat="1" applyFont="1" applyFill="1" applyBorder="1" applyAlignment="1">
      <alignment horizontal="center" wrapText="1"/>
    </xf>
    <xf numFmtId="0" fontId="14" fillId="4" borderId="0" xfId="1" applyNumberFormat="1" applyFont="1" applyFill="1" applyBorder="1" applyAlignment="1">
      <alignment horizontal="center"/>
    </xf>
  </cellXfs>
  <cellStyles count="4">
    <cellStyle name="Normal" xfId="0" builtinId="0"/>
    <cellStyle name="Normal 3" xfId="1" xr:uid="{00000000-0005-0000-0000-000001000000}"/>
    <cellStyle name="Normal 5"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3</xdr:row>
      <xdr:rowOff>57150</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96575"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1179458</xdr:colOff>
      <xdr:row>3</xdr:row>
      <xdr:rowOff>28575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96575"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C14"/>
  <sheetViews>
    <sheetView topLeftCell="A7" workbookViewId="0">
      <selection activeCell="B14" sqref="B14:C14"/>
    </sheetView>
  </sheetViews>
  <sheetFormatPr baseColWidth="10" defaultColWidth="28.875" defaultRowHeight="54.75" customHeight="1"/>
  <cols>
    <col min="1" max="1" width="21.375" customWidth="1"/>
  </cols>
  <sheetData>
    <row r="1" spans="1:3" ht="41.25" customHeight="1">
      <c r="A1" s="63" t="s">
        <v>62</v>
      </c>
      <c r="B1" s="63"/>
      <c r="C1" s="63"/>
    </row>
    <row r="2" spans="1:3" ht="54.75" customHeight="1">
      <c r="A2" s="56" t="s">
        <v>63</v>
      </c>
      <c r="B2" s="62" t="s">
        <v>64</v>
      </c>
      <c r="C2" s="62"/>
    </row>
    <row r="3" spans="1:3" ht="54.75" customHeight="1">
      <c r="A3" s="56" t="s">
        <v>63</v>
      </c>
      <c r="B3" s="62" t="s">
        <v>77</v>
      </c>
      <c r="C3" s="62"/>
    </row>
    <row r="4" spans="1:3" ht="54.75" customHeight="1">
      <c r="A4" s="56" t="s">
        <v>63</v>
      </c>
      <c r="B4" s="62" t="s">
        <v>65</v>
      </c>
      <c r="C4" s="62"/>
    </row>
    <row r="5" spans="1:3" ht="54.75" customHeight="1">
      <c r="A5" s="56" t="s">
        <v>63</v>
      </c>
      <c r="B5" s="62" t="s">
        <v>66</v>
      </c>
      <c r="C5" s="62"/>
    </row>
    <row r="6" spans="1:3" ht="54.75" customHeight="1">
      <c r="A6" s="56" t="s">
        <v>63</v>
      </c>
      <c r="B6" s="62" t="s">
        <v>67</v>
      </c>
      <c r="C6" s="62"/>
    </row>
    <row r="7" spans="1:3" ht="54.75" customHeight="1">
      <c r="A7" s="56" t="s">
        <v>63</v>
      </c>
      <c r="B7" s="62" t="s">
        <v>68</v>
      </c>
      <c r="C7" s="62"/>
    </row>
    <row r="8" spans="1:3" ht="54.75" customHeight="1">
      <c r="A8" s="56" t="s">
        <v>63</v>
      </c>
      <c r="B8" s="62" t="s">
        <v>69</v>
      </c>
      <c r="C8" s="62"/>
    </row>
    <row r="9" spans="1:3" ht="54.75" customHeight="1">
      <c r="A9" s="56" t="s">
        <v>63</v>
      </c>
      <c r="B9" s="62" t="s">
        <v>70</v>
      </c>
      <c r="C9" s="62"/>
    </row>
    <row r="10" spans="1:3" ht="54.75" customHeight="1">
      <c r="A10" s="56" t="s">
        <v>71</v>
      </c>
      <c r="B10" s="62" t="s">
        <v>72</v>
      </c>
      <c r="C10" s="62"/>
    </row>
    <row r="11" spans="1:3" ht="54.75" customHeight="1">
      <c r="A11" s="56" t="s">
        <v>71</v>
      </c>
      <c r="B11" s="62" t="s">
        <v>73</v>
      </c>
      <c r="C11" s="62"/>
    </row>
    <row r="12" spans="1:3" ht="54.75" customHeight="1">
      <c r="A12" s="56" t="s">
        <v>71</v>
      </c>
      <c r="B12" s="62" t="s">
        <v>74</v>
      </c>
      <c r="C12" s="62"/>
    </row>
    <row r="13" spans="1:3" ht="54.75" customHeight="1">
      <c r="A13" s="56" t="s">
        <v>71</v>
      </c>
      <c r="B13" s="62" t="s">
        <v>75</v>
      </c>
      <c r="C13" s="62"/>
    </row>
    <row r="14" spans="1:3" ht="54.75" customHeight="1">
      <c r="A14" s="56" t="s">
        <v>71</v>
      </c>
      <c r="B14" s="62" t="s">
        <v>76</v>
      </c>
      <c r="C14" s="62"/>
    </row>
  </sheetData>
  <mergeCells count="14">
    <mergeCell ref="B6:C6"/>
    <mergeCell ref="A1:C1"/>
    <mergeCell ref="B2:C2"/>
    <mergeCell ref="B3:C3"/>
    <mergeCell ref="B4:C4"/>
    <mergeCell ref="B5:C5"/>
    <mergeCell ref="B14:C14"/>
    <mergeCell ref="B13:C13"/>
    <mergeCell ref="B7:C7"/>
    <mergeCell ref="B8:C8"/>
    <mergeCell ref="B9:C9"/>
    <mergeCell ref="B10:C10"/>
    <mergeCell ref="B11:C11"/>
    <mergeCell ref="B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Q73"/>
  <sheetViews>
    <sheetView topLeftCell="L16" workbookViewId="0">
      <selection activeCell="L19" sqref="L19"/>
    </sheetView>
  </sheetViews>
  <sheetFormatPr baseColWidth="10" defaultColWidth="11" defaultRowHeight="14.25" outlineLevelRow="2"/>
  <cols>
    <col min="1" max="2" width="11" style="1"/>
    <col min="3" max="3" width="118.375" style="1" customWidth="1"/>
    <col min="4" max="4" width="26.75" style="32" customWidth="1"/>
    <col min="5" max="6" width="11" style="32"/>
    <col min="7" max="11" width="11" style="1"/>
    <col min="12" max="12" width="116.125" style="1" bestFit="1" customWidth="1"/>
    <col min="13" max="16384" width="11" style="1"/>
  </cols>
  <sheetData>
    <row r="1" spans="1:17" ht="40.5" customHeight="1"/>
    <row r="2" spans="1:17" ht="40.5" customHeight="1"/>
    <row r="3" spans="1:17" ht="40.5" customHeight="1"/>
    <row r="4" spans="1:17" ht="40.5" customHeight="1"/>
    <row r="5" spans="1:17">
      <c r="A5" s="22"/>
    </row>
    <row r="6" spans="1:17" ht="15">
      <c r="A6" s="65" t="s">
        <v>18</v>
      </c>
      <c r="B6" s="65"/>
      <c r="C6" s="65"/>
      <c r="D6" s="65"/>
      <c r="E6" s="65"/>
      <c r="F6" s="65"/>
      <c r="G6" s="65"/>
      <c r="H6" s="65"/>
      <c r="I6" s="65"/>
      <c r="J6" s="65"/>
      <c r="K6" s="65"/>
      <c r="L6" s="65"/>
      <c r="M6" s="65"/>
      <c r="N6" s="65"/>
      <c r="O6" s="65"/>
      <c r="P6" s="65"/>
    </row>
    <row r="7" spans="1:17" ht="79.5" customHeight="1">
      <c r="A7" s="77" t="s">
        <v>49</v>
      </c>
      <c r="B7" s="77"/>
      <c r="C7" s="77"/>
      <c r="D7" s="77"/>
      <c r="E7" s="77"/>
      <c r="F7" s="77"/>
      <c r="G7" s="77"/>
      <c r="H7" s="77"/>
      <c r="I7" s="77"/>
      <c r="J7" s="77"/>
      <c r="K7" s="77"/>
      <c r="L7" s="77"/>
      <c r="M7" s="77"/>
    </row>
    <row r="9" spans="1:17" ht="15">
      <c r="A9" s="66" t="s">
        <v>37</v>
      </c>
      <c r="B9" s="66"/>
      <c r="C9" s="66"/>
      <c r="D9" s="66"/>
      <c r="E9" s="66"/>
      <c r="F9" s="66"/>
      <c r="G9" s="66"/>
      <c r="H9" s="66"/>
      <c r="I9" s="66"/>
      <c r="J9" s="66"/>
      <c r="K9" s="66"/>
      <c r="L9" s="66"/>
      <c r="M9" s="66"/>
      <c r="N9" s="66"/>
      <c r="O9" s="66"/>
      <c r="P9" s="66"/>
    </row>
    <row r="10" spans="1:17" ht="15">
      <c r="A10" s="70" t="s">
        <v>17</v>
      </c>
      <c r="B10" s="70"/>
      <c r="C10" s="70"/>
      <c r="D10" s="70"/>
      <c r="E10" s="70"/>
      <c r="F10" s="70"/>
      <c r="G10" s="70"/>
      <c r="H10" s="70"/>
    </row>
    <row r="11" spans="1:17" ht="264.75" hidden="1" customHeight="1" outlineLevel="1">
      <c r="A11" s="68" t="s">
        <v>50</v>
      </c>
      <c r="B11" s="69"/>
      <c r="C11" s="69"/>
      <c r="D11" s="69"/>
      <c r="E11" s="69"/>
      <c r="F11" s="69"/>
      <c r="G11" s="69"/>
      <c r="H11" s="69"/>
      <c r="I11" s="69"/>
      <c r="J11" s="69"/>
      <c r="K11" s="69"/>
      <c r="L11" s="69"/>
      <c r="M11" s="69"/>
    </row>
    <row r="12" spans="1:17" ht="14.25" customHeight="1" collapsed="1">
      <c r="A12" s="23"/>
      <c r="B12" s="23"/>
      <c r="C12" s="23"/>
      <c r="D12" s="42"/>
      <c r="E12" s="42"/>
      <c r="F12" s="42"/>
      <c r="G12" s="23"/>
      <c r="H12" s="23"/>
      <c r="I12" s="23"/>
      <c r="J12" s="23"/>
      <c r="K12" s="23"/>
      <c r="L12" s="23"/>
      <c r="M12" s="23"/>
      <c r="N12" s="23"/>
      <c r="O12" s="23"/>
      <c r="P12" s="23"/>
    </row>
    <row r="13" spans="1:17" ht="22.5" customHeight="1">
      <c r="A13" s="70" t="s">
        <v>36</v>
      </c>
      <c r="B13" s="70"/>
      <c r="C13" s="70"/>
      <c r="D13" s="70"/>
      <c r="E13" s="70"/>
      <c r="F13" s="70"/>
      <c r="G13" s="70"/>
      <c r="H13" s="70"/>
      <c r="I13" s="23"/>
      <c r="J13" s="23"/>
      <c r="K13" s="23"/>
      <c r="L13" s="23"/>
      <c r="M13" s="23"/>
      <c r="N13" s="23"/>
      <c r="O13" s="23"/>
      <c r="P13" s="23"/>
    </row>
    <row r="14" spans="1:17" ht="15" outlineLevel="2">
      <c r="B14" s="24" t="s">
        <v>19</v>
      </c>
      <c r="C14" s="64" t="s">
        <v>80</v>
      </c>
      <c r="D14" s="64"/>
      <c r="E14" s="64"/>
      <c r="F14" s="64"/>
      <c r="G14" s="64"/>
      <c r="H14" s="64"/>
      <c r="K14" s="24" t="str">
        <f>+B14</f>
        <v>Criterio:</v>
      </c>
      <c r="L14" s="76" t="str">
        <f>+C14</f>
        <v>Cantidad de PQRs recibidas y solicitudes realizadas (En línea, parcialmente en línea y presenciales)</v>
      </c>
      <c r="M14" s="76"/>
      <c r="N14" s="76"/>
      <c r="O14" s="76"/>
      <c r="P14" s="76"/>
      <c r="Q14" s="23"/>
    </row>
    <row r="15" spans="1:17" outlineLevel="2">
      <c r="Q15" s="23"/>
    </row>
    <row r="16" spans="1:17" ht="45" outlineLevel="2">
      <c r="B16" s="21" t="s">
        <v>0</v>
      </c>
      <c r="C16" s="21" t="s">
        <v>20</v>
      </c>
      <c r="D16" s="41" t="s">
        <v>81</v>
      </c>
      <c r="E16" s="58" t="s">
        <v>82</v>
      </c>
      <c r="F16" s="58" t="s">
        <v>83</v>
      </c>
      <c r="G16" s="21" t="s">
        <v>22</v>
      </c>
      <c r="H16" s="21" t="s">
        <v>23</v>
      </c>
      <c r="K16" s="21" t="s">
        <v>0</v>
      </c>
      <c r="L16" s="21" t="s">
        <v>20</v>
      </c>
      <c r="M16" s="21" t="s">
        <v>21</v>
      </c>
      <c r="N16" s="21" t="s">
        <v>22</v>
      </c>
      <c r="O16" s="21" t="s">
        <v>23</v>
      </c>
      <c r="P16" s="21" t="s">
        <v>24</v>
      </c>
      <c r="Q16" s="23"/>
    </row>
    <row r="17" spans="2:17" outlineLevel="2">
      <c r="B17" s="40">
        <v>1</v>
      </c>
      <c r="C17" s="45" t="s">
        <v>52</v>
      </c>
      <c r="D17" s="44">
        <v>907</v>
      </c>
      <c r="E17" s="44">
        <v>4751</v>
      </c>
      <c r="F17" s="44">
        <f>SUM(D17:E17)</f>
        <v>5658</v>
      </c>
      <c r="G17" s="46">
        <f>+F17/$F$32</f>
        <v>1.8454071931089144E-3</v>
      </c>
      <c r="H17" s="47"/>
      <c r="K17" s="25">
        <v>8</v>
      </c>
      <c r="L17" s="45" t="s">
        <v>84</v>
      </c>
      <c r="M17" s="44">
        <v>868959</v>
      </c>
      <c r="N17" s="60">
        <v>0.3203352004704933</v>
      </c>
      <c r="O17" s="28"/>
      <c r="P17" s="26"/>
      <c r="Q17" s="23"/>
    </row>
    <row r="18" spans="2:17" outlineLevel="2">
      <c r="B18" s="40">
        <v>2</v>
      </c>
      <c r="C18" s="45" t="s">
        <v>78</v>
      </c>
      <c r="D18" s="44">
        <v>18307</v>
      </c>
      <c r="E18" s="44">
        <v>7395</v>
      </c>
      <c r="F18" s="44">
        <f t="shared" ref="F18:F31" si="0">SUM(D18:E18)</f>
        <v>25702</v>
      </c>
      <c r="G18" s="46">
        <f t="shared" ref="G18:G31" si="1">+D18/$D$32</f>
        <v>6.8014220310791589E-3</v>
      </c>
      <c r="H18" s="47"/>
      <c r="K18" s="25">
        <v>9</v>
      </c>
      <c r="L18" s="45" t="s">
        <v>58</v>
      </c>
      <c r="M18" s="44">
        <v>820463</v>
      </c>
      <c r="N18" s="60">
        <v>0.23707341575387225</v>
      </c>
      <c r="O18" s="28"/>
      <c r="P18" s="26"/>
      <c r="Q18" s="23"/>
    </row>
    <row r="19" spans="2:17" outlineLevel="2">
      <c r="B19" s="40">
        <v>3</v>
      </c>
      <c r="C19" s="45" t="s">
        <v>53</v>
      </c>
      <c r="D19" s="44">
        <v>6682</v>
      </c>
      <c r="E19" s="44">
        <v>1964</v>
      </c>
      <c r="F19" s="44">
        <f t="shared" si="0"/>
        <v>8646</v>
      </c>
      <c r="G19" s="46">
        <f t="shared" si="1"/>
        <v>2.4824986077276964E-3</v>
      </c>
      <c r="H19" s="47"/>
      <c r="K19" s="57">
        <v>11</v>
      </c>
      <c r="L19" s="45" t="s">
        <v>57</v>
      </c>
      <c r="M19" s="44">
        <v>678585</v>
      </c>
      <c r="N19" s="60">
        <v>0.19401309906254285</v>
      </c>
      <c r="O19" s="28"/>
      <c r="P19" s="26"/>
      <c r="Q19" s="23"/>
    </row>
    <row r="20" spans="2:17" outlineLevel="2">
      <c r="B20" s="40">
        <v>4</v>
      </c>
      <c r="C20" s="45" t="s">
        <v>85</v>
      </c>
      <c r="D20" s="44">
        <v>448977</v>
      </c>
      <c r="E20" s="44">
        <v>524</v>
      </c>
      <c r="F20" s="44">
        <f t="shared" si="0"/>
        <v>449501</v>
      </c>
      <c r="G20" s="46">
        <f t="shared" si="1"/>
        <v>0.16680406725557587</v>
      </c>
      <c r="H20" s="47"/>
      <c r="K20" s="57">
        <v>4</v>
      </c>
      <c r="L20" s="45" t="s">
        <v>85</v>
      </c>
      <c r="M20" s="44">
        <v>449501</v>
      </c>
      <c r="N20" s="60">
        <v>0.16680406725557587</v>
      </c>
      <c r="O20" s="28"/>
      <c r="P20" s="57"/>
      <c r="Q20" s="23"/>
    </row>
    <row r="21" spans="2:17" outlineLevel="2">
      <c r="B21" s="40">
        <v>5</v>
      </c>
      <c r="C21" s="45" t="s">
        <v>54</v>
      </c>
      <c r="D21" s="44">
        <v>64659</v>
      </c>
      <c r="E21" s="44">
        <v>90</v>
      </c>
      <c r="F21" s="44">
        <f t="shared" si="0"/>
        <v>64749</v>
      </c>
      <c r="G21" s="46">
        <f t="shared" si="1"/>
        <v>2.4022130720901695E-2</v>
      </c>
      <c r="H21" s="47"/>
      <c r="K21" s="57">
        <v>7</v>
      </c>
      <c r="L21" s="45" t="s">
        <v>61</v>
      </c>
      <c r="M21" s="44">
        <v>84793</v>
      </c>
      <c r="N21" s="60">
        <v>3.1268634064770102E-2</v>
      </c>
      <c r="O21" s="28"/>
      <c r="P21" s="61" t="s">
        <v>24</v>
      </c>
      <c r="Q21" s="23"/>
    </row>
    <row r="22" spans="2:17" outlineLevel="2">
      <c r="B22" s="40">
        <v>6</v>
      </c>
      <c r="C22" s="45" t="s">
        <v>87</v>
      </c>
      <c r="D22" s="44">
        <v>3055</v>
      </c>
      <c r="E22" s="44">
        <v>1980</v>
      </c>
      <c r="F22" s="44">
        <f t="shared" si="0"/>
        <v>5035</v>
      </c>
      <c r="G22" s="46">
        <f t="shared" si="1"/>
        <v>1.1349944996420403E-3</v>
      </c>
      <c r="H22" s="47"/>
      <c r="K22" s="57">
        <v>5</v>
      </c>
      <c r="L22" s="45" t="s">
        <v>54</v>
      </c>
      <c r="M22" s="44">
        <v>64749</v>
      </c>
      <c r="N22" s="60">
        <v>2.4022130720901695E-2</v>
      </c>
      <c r="O22" s="28"/>
      <c r="P22" s="26"/>
      <c r="Q22" s="23"/>
    </row>
    <row r="23" spans="2:17" outlineLevel="2">
      <c r="B23" s="40">
        <v>7</v>
      </c>
      <c r="C23" s="45" t="s">
        <v>88</v>
      </c>
      <c r="D23" s="44">
        <v>84164</v>
      </c>
      <c r="E23" s="44">
        <v>629</v>
      </c>
      <c r="F23" s="44">
        <f t="shared" si="0"/>
        <v>84793</v>
      </c>
      <c r="G23" s="46">
        <f t="shared" si="1"/>
        <v>3.1268634064770102E-2</v>
      </c>
      <c r="H23" s="47"/>
      <c r="K23" s="57">
        <v>10</v>
      </c>
      <c r="L23" s="45" t="s">
        <v>56</v>
      </c>
      <c r="M23" s="44">
        <v>34786</v>
      </c>
      <c r="N23" s="60">
        <v>1.1895336788719752E-2</v>
      </c>
      <c r="O23" s="28"/>
      <c r="P23" s="26"/>
      <c r="Q23" s="23"/>
    </row>
    <row r="24" spans="2:17" outlineLevel="2">
      <c r="B24" s="40">
        <v>8</v>
      </c>
      <c r="C24" s="45" t="s">
        <v>84</v>
      </c>
      <c r="D24" s="44">
        <v>862228</v>
      </c>
      <c r="E24" s="44">
        <v>6731</v>
      </c>
      <c r="F24" s="44">
        <f t="shared" si="0"/>
        <v>868959</v>
      </c>
      <c r="G24" s="46">
        <f t="shared" si="1"/>
        <v>0.3203352004704933</v>
      </c>
      <c r="H24" s="47"/>
      <c r="K24" s="57">
        <v>2</v>
      </c>
      <c r="L24" s="45" t="s">
        <v>78</v>
      </c>
      <c r="M24" s="44">
        <v>25702</v>
      </c>
      <c r="N24" s="60">
        <v>6.8014220310791589E-3</v>
      </c>
      <c r="O24" s="28"/>
      <c r="P24" s="61" t="s">
        <v>24</v>
      </c>
    </row>
    <row r="25" spans="2:17" outlineLevel="2">
      <c r="B25" s="40">
        <v>9</v>
      </c>
      <c r="C25" s="45" t="s">
        <v>58</v>
      </c>
      <c r="D25" s="44">
        <v>638117</v>
      </c>
      <c r="E25" s="44">
        <v>182346</v>
      </c>
      <c r="F25" s="44">
        <f t="shared" si="0"/>
        <v>820463</v>
      </c>
      <c r="G25" s="46">
        <f t="shared" si="1"/>
        <v>0.23707341575387225</v>
      </c>
      <c r="H25" s="47"/>
      <c r="K25" s="57">
        <v>12</v>
      </c>
      <c r="L25" s="45" t="s">
        <v>86</v>
      </c>
      <c r="M25" s="44">
        <v>16849</v>
      </c>
      <c r="N25" s="60">
        <v>3.1709257134025573E-3</v>
      </c>
      <c r="O25" s="28"/>
      <c r="P25" s="26"/>
    </row>
    <row r="26" spans="2:17" outlineLevel="2">
      <c r="B26" s="40">
        <v>10</v>
      </c>
      <c r="C26" s="45" t="s">
        <v>56</v>
      </c>
      <c r="D26" s="44">
        <v>32018</v>
      </c>
      <c r="E26" s="44">
        <v>2768</v>
      </c>
      <c r="F26" s="44">
        <f t="shared" si="0"/>
        <v>34786</v>
      </c>
      <c r="G26" s="46">
        <f t="shared" si="1"/>
        <v>1.1895336788719752E-2</v>
      </c>
      <c r="H26" s="47"/>
      <c r="K26" s="57">
        <v>3</v>
      </c>
      <c r="L26" s="45" t="s">
        <v>53</v>
      </c>
      <c r="M26" s="44">
        <v>8646</v>
      </c>
      <c r="N26" s="60">
        <v>2.4824986077276964E-3</v>
      </c>
      <c r="O26" s="28"/>
      <c r="P26" s="57"/>
    </row>
    <row r="27" spans="2:17" outlineLevel="2">
      <c r="B27" s="40">
        <v>11</v>
      </c>
      <c r="C27" s="45" t="s">
        <v>57</v>
      </c>
      <c r="D27" s="44">
        <v>522214</v>
      </c>
      <c r="E27" s="44">
        <v>156371</v>
      </c>
      <c r="F27" s="44">
        <f t="shared" si="0"/>
        <v>678585</v>
      </c>
      <c r="G27" s="46">
        <f t="shared" si="1"/>
        <v>0.19401309906254285</v>
      </c>
      <c r="H27" s="47"/>
      <c r="K27" s="57">
        <v>1</v>
      </c>
      <c r="L27" s="45" t="s">
        <v>52</v>
      </c>
      <c r="M27" s="44">
        <v>5658</v>
      </c>
      <c r="N27" s="60">
        <v>1.8454071931089144E-3</v>
      </c>
      <c r="O27" s="28"/>
      <c r="P27" s="57"/>
    </row>
    <row r="28" spans="2:17" outlineLevel="2">
      <c r="B28" s="40">
        <v>12</v>
      </c>
      <c r="C28" s="45" t="s">
        <v>86</v>
      </c>
      <c r="D28" s="44">
        <v>8535</v>
      </c>
      <c r="E28" s="44">
        <v>8314</v>
      </c>
      <c r="F28" s="44">
        <f t="shared" si="0"/>
        <v>16849</v>
      </c>
      <c r="G28" s="46">
        <f t="shared" si="1"/>
        <v>3.1709257134025573E-3</v>
      </c>
      <c r="H28" s="47"/>
      <c r="K28" s="57">
        <v>6</v>
      </c>
      <c r="L28" s="45" t="s">
        <v>55</v>
      </c>
      <c r="M28" s="44">
        <v>5035</v>
      </c>
      <c r="N28" s="60">
        <v>1.1349944996420403E-3</v>
      </c>
      <c r="O28" s="28"/>
      <c r="P28" s="26"/>
    </row>
    <row r="29" spans="2:17" outlineLevel="2">
      <c r="B29" s="40">
        <v>13</v>
      </c>
      <c r="C29" s="45" t="s">
        <v>79</v>
      </c>
      <c r="D29" s="44">
        <v>1780</v>
      </c>
      <c r="E29" s="44">
        <v>484</v>
      </c>
      <c r="F29" s="44">
        <f t="shared" si="0"/>
        <v>2264</v>
      </c>
      <c r="G29" s="46">
        <f t="shared" si="1"/>
        <v>6.6130612417768621E-4</v>
      </c>
      <c r="H29" s="47"/>
      <c r="K29" s="57">
        <v>13</v>
      </c>
      <c r="L29" s="45" t="s">
        <v>79</v>
      </c>
      <c r="M29" s="44">
        <v>2264</v>
      </c>
      <c r="N29" s="60">
        <v>6.6130612417768621E-4</v>
      </c>
      <c r="O29" s="28"/>
      <c r="P29" s="26"/>
    </row>
    <row r="30" spans="2:17" outlineLevel="2">
      <c r="B30" s="40"/>
      <c r="C30" s="45"/>
      <c r="D30" s="44"/>
      <c r="E30" s="44"/>
      <c r="F30" s="44">
        <f t="shared" si="0"/>
        <v>0</v>
      </c>
      <c r="G30" s="46">
        <f t="shared" si="1"/>
        <v>0</v>
      </c>
      <c r="H30" s="47"/>
      <c r="K30" s="25"/>
      <c r="L30" s="26"/>
      <c r="M30" s="44"/>
      <c r="N30" s="27"/>
      <c r="O30" s="28"/>
      <c r="P30" s="26"/>
    </row>
    <row r="31" spans="2:17" outlineLevel="2">
      <c r="B31" s="40"/>
      <c r="C31" s="47"/>
      <c r="D31" s="44"/>
      <c r="E31" s="44"/>
      <c r="F31" s="44">
        <f t="shared" si="0"/>
        <v>0</v>
      </c>
      <c r="G31" s="46">
        <f t="shared" si="1"/>
        <v>0</v>
      </c>
      <c r="H31" s="47"/>
      <c r="K31" s="25"/>
      <c r="L31" s="26"/>
      <c r="M31" s="44"/>
      <c r="N31" s="27"/>
      <c r="O31" s="28"/>
      <c r="P31" s="26"/>
    </row>
    <row r="32" spans="2:17" outlineLevel="2">
      <c r="B32" s="48" t="s">
        <v>35</v>
      </c>
      <c r="C32" s="48"/>
      <c r="D32" s="44">
        <f>+SUM(D17:D31)</f>
        <v>2691643</v>
      </c>
      <c r="E32" s="44"/>
      <c r="F32" s="44">
        <f>SUM(F17:F31)</f>
        <v>3065990</v>
      </c>
      <c r="G32" s="49">
        <f>+SUM(G17:G31)</f>
        <v>1.0015084382860138</v>
      </c>
      <c r="H32" s="48"/>
      <c r="K32" s="30"/>
      <c r="L32" s="30"/>
    </row>
    <row r="35" spans="1:16" ht="15">
      <c r="A35" s="66" t="s">
        <v>38</v>
      </c>
      <c r="B35" s="66"/>
      <c r="C35" s="66"/>
      <c r="D35" s="66"/>
      <c r="E35" s="66"/>
      <c r="F35" s="66"/>
      <c r="G35" s="66"/>
      <c r="H35" s="66"/>
      <c r="I35" s="66"/>
      <c r="J35" s="66"/>
      <c r="K35" s="66"/>
      <c r="L35" s="66"/>
      <c r="M35" s="66"/>
      <c r="N35" s="66"/>
      <c r="O35" s="66"/>
      <c r="P35" s="66"/>
    </row>
    <row r="36" spans="1:16" ht="15">
      <c r="A36" s="70" t="s">
        <v>17</v>
      </c>
      <c r="B36" s="70"/>
      <c r="C36" s="70"/>
      <c r="D36" s="70"/>
      <c r="E36" s="70"/>
      <c r="F36" s="70"/>
      <c r="G36" s="70"/>
      <c r="H36" s="70"/>
    </row>
    <row r="37" spans="1:16" ht="118.5" hidden="1" customHeight="1" outlineLevel="1">
      <c r="A37" s="68" t="s">
        <v>39</v>
      </c>
      <c r="B37" s="69"/>
      <c r="C37" s="69"/>
      <c r="D37" s="69"/>
      <c r="E37" s="69"/>
      <c r="F37" s="69"/>
      <c r="G37" s="69"/>
      <c r="H37" s="69"/>
      <c r="I37" s="69"/>
      <c r="J37" s="69"/>
      <c r="K37" s="69"/>
      <c r="L37" s="69"/>
      <c r="M37" s="69"/>
    </row>
    <row r="38" spans="1:16" collapsed="1"/>
    <row r="41" spans="1:16" ht="15">
      <c r="A41" s="70" t="s">
        <v>36</v>
      </c>
      <c r="B41" s="70"/>
      <c r="C41" s="70"/>
      <c r="D41" s="70"/>
      <c r="E41" s="70"/>
      <c r="F41" s="70"/>
      <c r="G41" s="70"/>
      <c r="H41" s="70"/>
    </row>
    <row r="42" spans="1:16" ht="15">
      <c r="A42" s="31"/>
      <c r="B42" s="31"/>
      <c r="C42" s="31"/>
      <c r="D42" s="43"/>
      <c r="E42" s="43"/>
      <c r="F42" s="43"/>
      <c r="G42" s="31"/>
      <c r="H42" s="31"/>
    </row>
    <row r="43" spans="1:16" ht="15" hidden="1" outlineLevel="1">
      <c r="A43" s="35"/>
      <c r="B43" s="36"/>
      <c r="C43" s="71" t="s">
        <v>40</v>
      </c>
      <c r="D43" s="72"/>
      <c r="E43" s="72"/>
      <c r="F43" s="72"/>
      <c r="G43" s="72"/>
      <c r="H43" s="37"/>
      <c r="I43" s="38"/>
    </row>
    <row r="44" spans="1:16" ht="45" hidden="1" outlineLevel="1">
      <c r="A44" s="73" t="s">
        <v>0</v>
      </c>
      <c r="B44" s="21" t="s">
        <v>20</v>
      </c>
      <c r="C44" s="21" t="s">
        <v>41</v>
      </c>
      <c r="D44" s="41" t="s">
        <v>42</v>
      </c>
      <c r="E44" s="58"/>
      <c r="F44" s="58"/>
      <c r="G44" s="21" t="s">
        <v>43</v>
      </c>
      <c r="H44" s="21" t="s">
        <v>44</v>
      </c>
      <c r="I44" s="75" t="s">
        <v>45</v>
      </c>
    </row>
    <row r="45" spans="1:16" ht="30" hidden="1" outlineLevel="1">
      <c r="A45" s="74"/>
      <c r="B45" s="21" t="s">
        <v>46</v>
      </c>
      <c r="C45" s="21">
        <v>30</v>
      </c>
      <c r="D45" s="41">
        <v>50</v>
      </c>
      <c r="E45" s="58"/>
      <c r="F45" s="58"/>
      <c r="G45" s="21">
        <v>20</v>
      </c>
      <c r="H45" s="21">
        <f>+G45+D45+C45</f>
        <v>100</v>
      </c>
      <c r="I45" s="75"/>
    </row>
    <row r="46" spans="1:16" hidden="1" outlineLevel="1">
      <c r="A46" s="25">
        <v>1</v>
      </c>
      <c r="B46" s="33" t="s">
        <v>25</v>
      </c>
      <c r="C46" s="25">
        <v>1</v>
      </c>
      <c r="D46" s="40">
        <v>1</v>
      </c>
      <c r="E46" s="57"/>
      <c r="F46" s="57"/>
      <c r="G46" s="25">
        <v>1</v>
      </c>
      <c r="H46" s="25">
        <f>+C46*$C$45+D46*$D$45+G46*$G$45</f>
        <v>100</v>
      </c>
      <c r="I46" s="29">
        <f>+H46/$H$56</f>
        <v>0.26315789473684209</v>
      </c>
    </row>
    <row r="47" spans="1:16" hidden="1" outlineLevel="1">
      <c r="A47" s="25">
        <v>2</v>
      </c>
      <c r="B47" s="33" t="s">
        <v>27</v>
      </c>
      <c r="C47" s="25">
        <v>0</v>
      </c>
      <c r="D47" s="40">
        <v>1</v>
      </c>
      <c r="E47" s="57"/>
      <c r="F47" s="57"/>
      <c r="G47" s="25">
        <v>0</v>
      </c>
      <c r="H47" s="25">
        <f t="shared" ref="H47:H55" si="2">+C47*$C$45+D47*$D$45+G47*$G$45</f>
        <v>50</v>
      </c>
      <c r="I47" s="29">
        <f t="shared" ref="I47:I55" si="3">+H47/$H$56</f>
        <v>0.13157894736842105</v>
      </c>
    </row>
    <row r="48" spans="1:16" hidden="1" outlineLevel="1">
      <c r="A48" s="25">
        <v>3</v>
      </c>
      <c r="B48" s="33" t="s">
        <v>28</v>
      </c>
      <c r="C48" s="25">
        <v>1</v>
      </c>
      <c r="D48" s="40">
        <v>0</v>
      </c>
      <c r="E48" s="57"/>
      <c r="F48" s="57"/>
      <c r="G48" s="25">
        <v>0</v>
      </c>
      <c r="H48" s="25">
        <f t="shared" si="2"/>
        <v>30</v>
      </c>
      <c r="I48" s="29">
        <f t="shared" si="3"/>
        <v>7.8947368421052627E-2</v>
      </c>
    </row>
    <row r="49" spans="1:10" hidden="1" outlineLevel="1">
      <c r="A49" s="25">
        <v>4</v>
      </c>
      <c r="B49" s="33" t="s">
        <v>29</v>
      </c>
      <c r="C49" s="25">
        <v>0</v>
      </c>
      <c r="D49" s="40">
        <v>0</v>
      </c>
      <c r="E49" s="57"/>
      <c r="F49" s="57"/>
      <c r="G49" s="25">
        <v>0</v>
      </c>
      <c r="H49" s="25">
        <f t="shared" si="2"/>
        <v>0</v>
      </c>
      <c r="I49" s="29">
        <f t="shared" si="3"/>
        <v>0</v>
      </c>
    </row>
    <row r="50" spans="1:10" hidden="1" outlineLevel="1">
      <c r="A50" s="25">
        <v>5</v>
      </c>
      <c r="B50" s="33" t="s">
        <v>31</v>
      </c>
      <c r="C50" s="25">
        <v>1</v>
      </c>
      <c r="D50" s="40">
        <v>1</v>
      </c>
      <c r="E50" s="57"/>
      <c r="F50" s="57"/>
      <c r="G50" s="25">
        <v>0</v>
      </c>
      <c r="H50" s="25">
        <f t="shared" si="2"/>
        <v>80</v>
      </c>
      <c r="I50" s="29">
        <f t="shared" si="3"/>
        <v>0.21052631578947367</v>
      </c>
    </row>
    <row r="51" spans="1:10" hidden="1" outlineLevel="1">
      <c r="A51" s="25">
        <v>6</v>
      </c>
      <c r="B51" s="33" t="s">
        <v>32</v>
      </c>
      <c r="C51" s="25">
        <v>0</v>
      </c>
      <c r="D51" s="40">
        <v>0</v>
      </c>
      <c r="E51" s="57"/>
      <c r="F51" s="57"/>
      <c r="G51" s="25">
        <v>0</v>
      </c>
      <c r="H51" s="25">
        <f t="shared" si="2"/>
        <v>0</v>
      </c>
      <c r="I51" s="29">
        <f t="shared" si="3"/>
        <v>0</v>
      </c>
    </row>
    <row r="52" spans="1:10" hidden="1" outlineLevel="1">
      <c r="A52" s="25">
        <v>7</v>
      </c>
      <c r="B52" s="33" t="s">
        <v>33</v>
      </c>
      <c r="C52" s="25">
        <v>1</v>
      </c>
      <c r="D52" s="40">
        <v>0</v>
      </c>
      <c r="E52" s="57"/>
      <c r="F52" s="57"/>
      <c r="G52" s="25">
        <v>0</v>
      </c>
      <c r="H52" s="25">
        <f t="shared" si="2"/>
        <v>30</v>
      </c>
      <c r="I52" s="29">
        <f t="shared" si="3"/>
        <v>7.8947368421052627E-2</v>
      </c>
    </row>
    <row r="53" spans="1:10" hidden="1" outlineLevel="1">
      <c r="A53" s="25">
        <v>8</v>
      </c>
      <c r="B53" s="33" t="s">
        <v>26</v>
      </c>
      <c r="C53" s="25">
        <v>0</v>
      </c>
      <c r="D53" s="40">
        <v>0</v>
      </c>
      <c r="E53" s="57"/>
      <c r="F53" s="57"/>
      <c r="G53" s="25">
        <v>1</v>
      </c>
      <c r="H53" s="25">
        <f t="shared" si="2"/>
        <v>20</v>
      </c>
      <c r="I53" s="29">
        <f t="shared" si="3"/>
        <v>5.2631578947368418E-2</v>
      </c>
    </row>
    <row r="54" spans="1:10" hidden="1" outlineLevel="1">
      <c r="A54" s="25">
        <v>9</v>
      </c>
      <c r="B54" s="33" t="s">
        <v>30</v>
      </c>
      <c r="C54" s="25">
        <v>0</v>
      </c>
      <c r="D54" s="40">
        <v>1</v>
      </c>
      <c r="E54" s="57"/>
      <c r="F54" s="57"/>
      <c r="G54" s="25">
        <v>0</v>
      </c>
      <c r="H54" s="25">
        <f t="shared" si="2"/>
        <v>50</v>
      </c>
      <c r="I54" s="29">
        <f t="shared" si="3"/>
        <v>0.13157894736842105</v>
      </c>
    </row>
    <row r="55" spans="1:10" hidden="1" outlineLevel="1">
      <c r="A55" s="25">
        <v>10</v>
      </c>
      <c r="B55" s="33" t="s">
        <v>34</v>
      </c>
      <c r="C55" s="25">
        <v>0</v>
      </c>
      <c r="D55" s="40">
        <v>0</v>
      </c>
      <c r="E55" s="57"/>
      <c r="F55" s="57"/>
      <c r="G55" s="25">
        <v>1</v>
      </c>
      <c r="H55" s="25">
        <f t="shared" si="2"/>
        <v>20</v>
      </c>
      <c r="I55" s="29">
        <f t="shared" si="3"/>
        <v>5.2631578947368418E-2</v>
      </c>
    </row>
    <row r="56" spans="1:10" hidden="1" outlineLevel="1">
      <c r="A56" s="67" t="s">
        <v>47</v>
      </c>
      <c r="B56" s="67"/>
      <c r="C56" s="67"/>
      <c r="D56" s="67"/>
      <c r="E56" s="67"/>
      <c r="F56" s="67"/>
      <c r="G56" s="67"/>
      <c r="H56" s="25">
        <f>SUM(H46:H55)</f>
        <v>380</v>
      </c>
      <c r="I56" s="29">
        <f>+H56/$H$56</f>
        <v>1</v>
      </c>
    </row>
    <row r="57" spans="1:10" hidden="1" outlineLevel="1">
      <c r="A57" s="34"/>
      <c r="B57" s="30"/>
      <c r="C57" s="34"/>
      <c r="D57" s="34"/>
      <c r="E57" s="34"/>
      <c r="F57" s="34"/>
      <c r="G57" s="34"/>
      <c r="H57" s="34"/>
    </row>
    <row r="58" spans="1:10" hidden="1" outlineLevel="1">
      <c r="A58" s="32"/>
      <c r="G58" s="32"/>
      <c r="H58" s="32"/>
    </row>
    <row r="59" spans="1:10" ht="15" hidden="1" outlineLevel="1">
      <c r="A59" s="35"/>
      <c r="B59" s="36"/>
      <c r="C59" s="71" t="s">
        <v>40</v>
      </c>
      <c r="D59" s="72"/>
      <c r="E59" s="72"/>
      <c r="F59" s="72"/>
      <c r="G59" s="72"/>
      <c r="H59" s="37"/>
      <c r="I59" s="36"/>
      <c r="J59" s="38"/>
    </row>
    <row r="60" spans="1:10" ht="45" hidden="1" outlineLevel="1">
      <c r="A60" s="73" t="s">
        <v>0</v>
      </c>
      <c r="B60" s="21" t="s">
        <v>20</v>
      </c>
      <c r="C60" s="21" t="s">
        <v>41</v>
      </c>
      <c r="D60" s="41" t="s">
        <v>42</v>
      </c>
      <c r="E60" s="58"/>
      <c r="F60" s="58"/>
      <c r="G60" s="21" t="s">
        <v>43</v>
      </c>
      <c r="H60" s="39" t="s">
        <v>44</v>
      </c>
      <c r="I60" s="75" t="s">
        <v>45</v>
      </c>
      <c r="J60" s="75" t="s">
        <v>48</v>
      </c>
    </row>
    <row r="61" spans="1:10" ht="30" hidden="1" outlineLevel="1">
      <c r="A61" s="74"/>
      <c r="B61" s="21" t="s">
        <v>46</v>
      </c>
      <c r="C61" s="21">
        <f>+C45</f>
        <v>30</v>
      </c>
      <c r="D61" s="41">
        <f>+D45</f>
        <v>50</v>
      </c>
      <c r="E61" s="58"/>
      <c r="F61" s="58"/>
      <c r="G61" s="21">
        <f>+G45</f>
        <v>20</v>
      </c>
      <c r="H61" s="21">
        <f>+G61+D61+C61</f>
        <v>100</v>
      </c>
      <c r="I61" s="75"/>
      <c r="J61" s="75"/>
    </row>
    <row r="62" spans="1:10" hidden="1" outlineLevel="1">
      <c r="A62" s="25">
        <v>1</v>
      </c>
      <c r="B62" s="33" t="s">
        <v>25</v>
      </c>
      <c r="C62" s="25">
        <v>1</v>
      </c>
      <c r="D62" s="40">
        <v>1</v>
      </c>
      <c r="E62" s="57"/>
      <c r="F62" s="57"/>
      <c r="G62" s="25">
        <v>1</v>
      </c>
      <c r="H62" s="25">
        <f>+C62*$C$61+D62*$D$61+G62*$G$61</f>
        <v>100</v>
      </c>
      <c r="I62" s="29">
        <f>+H62/$H$72</f>
        <v>0.26315789473684209</v>
      </c>
      <c r="J62" s="28">
        <f>+I62</f>
        <v>0.26315789473684209</v>
      </c>
    </row>
    <row r="63" spans="1:10" hidden="1" outlineLevel="1">
      <c r="A63" s="25">
        <v>2</v>
      </c>
      <c r="B63" s="33" t="s">
        <v>31</v>
      </c>
      <c r="C63" s="25">
        <v>1</v>
      </c>
      <c r="D63" s="40">
        <v>1</v>
      </c>
      <c r="E63" s="57"/>
      <c r="F63" s="57"/>
      <c r="G63" s="25">
        <v>0</v>
      </c>
      <c r="H63" s="25">
        <v>80</v>
      </c>
      <c r="I63" s="29">
        <f t="shared" ref="I63:I71" si="4">+H63/$H$72</f>
        <v>0.21052631578947367</v>
      </c>
      <c r="J63" s="28">
        <f>+J62+I63</f>
        <v>0.47368421052631576</v>
      </c>
    </row>
    <row r="64" spans="1:10" hidden="1" outlineLevel="1">
      <c r="A64" s="25">
        <v>3</v>
      </c>
      <c r="B64" s="33" t="s">
        <v>27</v>
      </c>
      <c r="C64" s="25">
        <v>0</v>
      </c>
      <c r="D64" s="40">
        <v>1</v>
      </c>
      <c r="E64" s="57"/>
      <c r="F64" s="57"/>
      <c r="G64" s="25">
        <v>0</v>
      </c>
      <c r="H64" s="25">
        <v>50</v>
      </c>
      <c r="I64" s="29">
        <f t="shared" si="4"/>
        <v>0.13157894736842105</v>
      </c>
      <c r="J64" s="28">
        <f t="shared" ref="J64:J71" si="5">+J63+I64</f>
        <v>0.60526315789473684</v>
      </c>
    </row>
    <row r="65" spans="1:10" hidden="1" outlineLevel="1">
      <c r="A65" s="25">
        <v>4</v>
      </c>
      <c r="B65" s="33" t="s">
        <v>30</v>
      </c>
      <c r="C65" s="25">
        <v>0</v>
      </c>
      <c r="D65" s="40">
        <v>1</v>
      </c>
      <c r="E65" s="57"/>
      <c r="F65" s="57"/>
      <c r="G65" s="25">
        <v>0</v>
      </c>
      <c r="H65" s="25">
        <v>50</v>
      </c>
      <c r="I65" s="29">
        <f t="shared" si="4"/>
        <v>0.13157894736842105</v>
      </c>
      <c r="J65" s="28">
        <f t="shared" si="5"/>
        <v>0.73684210526315785</v>
      </c>
    </row>
    <row r="66" spans="1:10" hidden="1" outlineLevel="1">
      <c r="A66" s="25">
        <v>5</v>
      </c>
      <c r="B66" s="33" t="s">
        <v>28</v>
      </c>
      <c r="C66" s="25">
        <v>1</v>
      </c>
      <c r="D66" s="40">
        <v>0</v>
      </c>
      <c r="E66" s="57"/>
      <c r="F66" s="57"/>
      <c r="G66" s="25">
        <v>0</v>
      </c>
      <c r="H66" s="25">
        <v>30</v>
      </c>
      <c r="I66" s="29">
        <f t="shared" si="4"/>
        <v>7.8947368421052627E-2</v>
      </c>
      <c r="J66" s="28">
        <f t="shared" si="5"/>
        <v>0.81578947368421051</v>
      </c>
    </row>
    <row r="67" spans="1:10" hidden="1" outlineLevel="1">
      <c r="A67" s="25">
        <v>6</v>
      </c>
      <c r="B67" s="33" t="s">
        <v>33</v>
      </c>
      <c r="C67" s="25">
        <v>1</v>
      </c>
      <c r="D67" s="40">
        <v>0</v>
      </c>
      <c r="E67" s="57"/>
      <c r="F67" s="57"/>
      <c r="G67" s="25">
        <v>0</v>
      </c>
      <c r="H67" s="25">
        <v>30</v>
      </c>
      <c r="I67" s="29">
        <f t="shared" si="4"/>
        <v>7.8947368421052627E-2</v>
      </c>
      <c r="J67" s="28">
        <f t="shared" si="5"/>
        <v>0.89473684210526316</v>
      </c>
    </row>
    <row r="68" spans="1:10" hidden="1" outlineLevel="1">
      <c r="A68" s="25">
        <v>7</v>
      </c>
      <c r="B68" s="33" t="s">
        <v>26</v>
      </c>
      <c r="C68" s="25">
        <v>0</v>
      </c>
      <c r="D68" s="40">
        <v>0</v>
      </c>
      <c r="E68" s="57"/>
      <c r="F68" s="57"/>
      <c r="G68" s="25">
        <v>1</v>
      </c>
      <c r="H68" s="25">
        <v>20</v>
      </c>
      <c r="I68" s="29">
        <f t="shared" si="4"/>
        <v>5.2631578947368418E-2</v>
      </c>
      <c r="J68" s="28">
        <f t="shared" si="5"/>
        <v>0.94736842105263164</v>
      </c>
    </row>
    <row r="69" spans="1:10" hidden="1" outlineLevel="1">
      <c r="A69" s="25">
        <v>8</v>
      </c>
      <c r="B69" s="33" t="s">
        <v>34</v>
      </c>
      <c r="C69" s="25">
        <v>0</v>
      </c>
      <c r="D69" s="40">
        <v>0</v>
      </c>
      <c r="E69" s="57"/>
      <c r="F69" s="57"/>
      <c r="G69" s="25">
        <v>1</v>
      </c>
      <c r="H69" s="25">
        <v>20</v>
      </c>
      <c r="I69" s="29">
        <f t="shared" si="4"/>
        <v>5.2631578947368418E-2</v>
      </c>
      <c r="J69" s="28">
        <f t="shared" si="5"/>
        <v>1</v>
      </c>
    </row>
    <row r="70" spans="1:10" hidden="1" outlineLevel="1">
      <c r="A70" s="25">
        <v>9</v>
      </c>
      <c r="B70" s="33" t="s">
        <v>29</v>
      </c>
      <c r="C70" s="25">
        <v>0</v>
      </c>
      <c r="D70" s="40">
        <v>0</v>
      </c>
      <c r="E70" s="57"/>
      <c r="F70" s="57"/>
      <c r="G70" s="25">
        <v>0</v>
      </c>
      <c r="H70" s="25">
        <v>0</v>
      </c>
      <c r="I70" s="29">
        <f t="shared" si="4"/>
        <v>0</v>
      </c>
      <c r="J70" s="28">
        <f t="shared" si="5"/>
        <v>1</v>
      </c>
    </row>
    <row r="71" spans="1:10" hidden="1" outlineLevel="1">
      <c r="A71" s="25">
        <v>10</v>
      </c>
      <c r="B71" s="33" t="s">
        <v>32</v>
      </c>
      <c r="C71" s="25">
        <v>0</v>
      </c>
      <c r="D71" s="40">
        <v>0</v>
      </c>
      <c r="E71" s="57"/>
      <c r="F71" s="57"/>
      <c r="G71" s="25">
        <v>0</v>
      </c>
      <c r="H71" s="25">
        <v>0</v>
      </c>
      <c r="I71" s="29">
        <f t="shared" si="4"/>
        <v>0</v>
      </c>
      <c r="J71" s="28">
        <f t="shared" si="5"/>
        <v>1</v>
      </c>
    </row>
    <row r="72" spans="1:10" hidden="1" outlineLevel="1">
      <c r="A72" s="67" t="s">
        <v>47</v>
      </c>
      <c r="B72" s="67"/>
      <c r="C72" s="67"/>
      <c r="D72" s="67"/>
      <c r="E72" s="67"/>
      <c r="F72" s="67"/>
      <c r="G72" s="67"/>
      <c r="H72" s="25">
        <f>SUM(H62:H71)</f>
        <v>380</v>
      </c>
      <c r="I72" s="29">
        <f>+H72/$H$72</f>
        <v>1</v>
      </c>
      <c r="J72" s="28"/>
    </row>
    <row r="73" spans="1:10" collapsed="1"/>
  </sheetData>
  <autoFilter ref="K16:P16" xr:uid="{00000000-0009-0000-0000-000001000000}">
    <sortState xmlns:xlrd2="http://schemas.microsoft.com/office/spreadsheetml/2017/richdata2" ref="K17:P29">
      <sortCondition descending="1" ref="N16"/>
    </sortState>
  </autoFilter>
  <mergeCells count="21">
    <mergeCell ref="C59:G59"/>
    <mergeCell ref="A60:A61"/>
    <mergeCell ref="I60:I61"/>
    <mergeCell ref="J60:J61"/>
    <mergeCell ref="A72:G72"/>
    <mergeCell ref="C14:H14"/>
    <mergeCell ref="A6:P6"/>
    <mergeCell ref="A9:P9"/>
    <mergeCell ref="A35:P35"/>
    <mergeCell ref="A56:G56"/>
    <mergeCell ref="A37:M37"/>
    <mergeCell ref="A36:H36"/>
    <mergeCell ref="A41:H41"/>
    <mergeCell ref="C43:G43"/>
    <mergeCell ref="A44:A45"/>
    <mergeCell ref="I44:I45"/>
    <mergeCell ref="A11:M11"/>
    <mergeCell ref="A10:H10"/>
    <mergeCell ref="A13:H13"/>
    <mergeCell ref="L14:P14"/>
    <mergeCell ref="A7:M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O31"/>
  <sheetViews>
    <sheetView tabSelected="1" topLeftCell="I10" zoomScale="190" zoomScaleNormal="190" workbookViewId="0">
      <selection activeCell="M10" sqref="M10"/>
    </sheetView>
  </sheetViews>
  <sheetFormatPr baseColWidth="10" defaultColWidth="8" defaultRowHeight="12.75"/>
  <cols>
    <col min="1" max="1" width="4.125" style="3" bestFit="1" customWidth="1"/>
    <col min="2" max="2" width="11.75" style="3" bestFit="1" customWidth="1"/>
    <col min="3" max="3" width="26.875" style="3" bestFit="1" customWidth="1"/>
    <col min="4" max="4" width="8.875" style="3" bestFit="1" customWidth="1"/>
    <col min="5" max="5" width="33.75" style="3" bestFit="1" customWidth="1"/>
    <col min="6" max="6" width="39.5" style="3" customWidth="1"/>
    <col min="7" max="7" width="26.375" style="3" customWidth="1"/>
    <col min="8" max="8" width="23.75" style="3" customWidth="1"/>
    <col min="9" max="10" width="14.75" style="3" bestFit="1" customWidth="1"/>
    <col min="11" max="11" width="11" style="3" bestFit="1" customWidth="1"/>
    <col min="12" max="12" width="12.25" style="3" bestFit="1" customWidth="1"/>
    <col min="13" max="13" width="13.5" style="3" bestFit="1" customWidth="1"/>
    <col min="14" max="14" width="24" style="3" bestFit="1" customWidth="1"/>
    <col min="15" max="15" width="4.125" style="3" bestFit="1" customWidth="1"/>
    <col min="16" max="16384" width="8" style="3"/>
  </cols>
  <sheetData>
    <row r="1" spans="1:15" ht="41.25" customHeight="1"/>
    <row r="2" spans="1:15" ht="41.25" customHeight="1"/>
    <row r="3" spans="1:15" ht="41.25" customHeight="1"/>
    <row r="4" spans="1:15" ht="41.25" customHeight="1">
      <c r="A4" s="2"/>
      <c r="B4" s="78"/>
      <c r="C4" s="78"/>
      <c r="D4" s="78"/>
      <c r="E4" s="78"/>
      <c r="F4" s="78"/>
      <c r="G4" s="78"/>
      <c r="H4" s="78"/>
      <c r="I4" s="78"/>
      <c r="J4" s="78"/>
      <c r="K4" s="78"/>
      <c r="L4" s="78"/>
      <c r="M4" s="78"/>
      <c r="N4" s="78"/>
      <c r="O4" s="2"/>
    </row>
    <row r="5" spans="1:15" ht="59.25" customHeight="1">
      <c r="A5" s="2"/>
      <c r="B5" s="82" t="s">
        <v>51</v>
      </c>
      <c r="C5" s="83"/>
      <c r="D5" s="83"/>
      <c r="E5" s="83"/>
      <c r="F5" s="83"/>
      <c r="G5" s="83"/>
      <c r="H5" s="83"/>
      <c r="I5" s="83"/>
      <c r="J5" s="83"/>
      <c r="K5" s="83"/>
      <c r="L5" s="83"/>
      <c r="M5" s="83"/>
      <c r="N5" s="83"/>
      <c r="O5" s="2"/>
    </row>
    <row r="6" spans="1:15" ht="13.5" thickBot="1">
      <c r="A6" s="2"/>
      <c r="H6" s="2"/>
      <c r="I6" s="2"/>
      <c r="J6" s="2"/>
      <c r="K6" s="2"/>
      <c r="L6" s="2"/>
      <c r="M6" s="2"/>
      <c r="N6" s="2"/>
      <c r="O6" s="2"/>
    </row>
    <row r="7" spans="1:15">
      <c r="A7" s="2"/>
      <c r="B7" s="79" t="s">
        <v>1</v>
      </c>
      <c r="C7" s="80"/>
      <c r="D7" s="80"/>
      <c r="E7" s="80"/>
      <c r="F7" s="80" t="s">
        <v>2</v>
      </c>
      <c r="G7" s="80"/>
      <c r="H7" s="80"/>
      <c r="I7" s="80"/>
      <c r="J7" s="80"/>
      <c r="K7" s="80" t="s">
        <v>3</v>
      </c>
      <c r="L7" s="80"/>
      <c r="M7" s="80"/>
      <c r="N7" s="81"/>
      <c r="O7" s="2"/>
    </row>
    <row r="8" spans="1:15" ht="36.75" thickBot="1">
      <c r="A8" s="2"/>
      <c r="B8" s="17" t="s">
        <v>4</v>
      </c>
      <c r="C8" s="18" t="s">
        <v>5</v>
      </c>
      <c r="D8" s="18" t="s">
        <v>6</v>
      </c>
      <c r="E8" s="18" t="s">
        <v>7</v>
      </c>
      <c r="F8" s="18" t="s">
        <v>8</v>
      </c>
      <c r="G8" s="19" t="s">
        <v>9</v>
      </c>
      <c r="H8" s="18" t="s">
        <v>10</v>
      </c>
      <c r="I8" s="18" t="s">
        <v>11</v>
      </c>
      <c r="J8" s="18" t="s">
        <v>12</v>
      </c>
      <c r="K8" s="18" t="s">
        <v>13</v>
      </c>
      <c r="L8" s="18" t="s">
        <v>14</v>
      </c>
      <c r="M8" s="18" t="s">
        <v>15</v>
      </c>
      <c r="N8" s="20" t="s">
        <v>16</v>
      </c>
      <c r="O8" s="2"/>
    </row>
    <row r="9" spans="1:15" s="55" customFormat="1" ht="126">
      <c r="A9" s="51"/>
      <c r="B9" s="52" t="s">
        <v>59</v>
      </c>
      <c r="C9" s="50" t="s">
        <v>60</v>
      </c>
      <c r="D9" s="50">
        <v>2</v>
      </c>
      <c r="E9" s="50" t="s">
        <v>78</v>
      </c>
      <c r="F9" s="50" t="s">
        <v>96</v>
      </c>
      <c r="G9" s="50" t="s">
        <v>97</v>
      </c>
      <c r="H9" s="50" t="s">
        <v>99</v>
      </c>
      <c r="I9" s="50" t="s">
        <v>89</v>
      </c>
      <c r="J9" s="50" t="s">
        <v>90</v>
      </c>
      <c r="K9" s="53">
        <v>43850</v>
      </c>
      <c r="L9" s="53">
        <v>44196</v>
      </c>
      <c r="M9" s="53">
        <v>44134</v>
      </c>
      <c r="N9" s="54" t="s">
        <v>91</v>
      </c>
      <c r="O9" s="51"/>
    </row>
    <row r="10" spans="1:15" ht="81">
      <c r="A10" s="2"/>
      <c r="B10" s="52" t="s">
        <v>59</v>
      </c>
      <c r="C10" s="50" t="s">
        <v>60</v>
      </c>
      <c r="D10" s="59">
        <v>7</v>
      </c>
      <c r="E10" s="50" t="s">
        <v>88</v>
      </c>
      <c r="F10" s="4" t="s">
        <v>92</v>
      </c>
      <c r="G10" s="4" t="s">
        <v>98</v>
      </c>
      <c r="H10" s="4" t="s">
        <v>93</v>
      </c>
      <c r="I10" s="50" t="s">
        <v>94</v>
      </c>
      <c r="J10" s="6" t="s">
        <v>95</v>
      </c>
      <c r="K10" s="53">
        <v>43850</v>
      </c>
      <c r="L10" s="53">
        <v>44196</v>
      </c>
      <c r="M10" s="53">
        <v>44134</v>
      </c>
      <c r="N10" s="54" t="s">
        <v>91</v>
      </c>
      <c r="O10" s="2"/>
    </row>
    <row r="11" spans="1:15">
      <c r="A11" s="2"/>
      <c r="B11" s="8"/>
      <c r="C11" s="4"/>
      <c r="D11" s="4"/>
      <c r="E11" s="4"/>
      <c r="F11" s="4"/>
      <c r="G11" s="4"/>
      <c r="H11" s="4"/>
      <c r="I11" s="4"/>
      <c r="J11" s="4"/>
      <c r="K11" s="4"/>
      <c r="L11" s="4"/>
      <c r="M11" s="4"/>
      <c r="N11" s="9"/>
      <c r="O11" s="2"/>
    </row>
    <row r="12" spans="1:15">
      <c r="A12" s="2"/>
      <c r="B12" s="8"/>
      <c r="C12" s="4"/>
      <c r="D12" s="4"/>
      <c r="E12" s="4"/>
      <c r="F12" s="4"/>
      <c r="G12" s="4"/>
      <c r="H12" s="4"/>
      <c r="I12" s="4"/>
      <c r="J12" s="4"/>
      <c r="K12" s="4"/>
      <c r="L12" s="4"/>
      <c r="M12" s="4"/>
      <c r="N12" s="9"/>
      <c r="O12" s="2"/>
    </row>
    <row r="13" spans="1:15">
      <c r="A13" s="2"/>
      <c r="B13" s="8"/>
      <c r="C13" s="4"/>
      <c r="D13" s="4"/>
      <c r="E13" s="4"/>
      <c r="F13" s="4"/>
      <c r="G13" s="4"/>
      <c r="H13" s="4"/>
      <c r="I13" s="4"/>
      <c r="J13" s="4"/>
      <c r="K13" s="4"/>
      <c r="L13" s="4"/>
      <c r="M13" s="4"/>
      <c r="N13" s="9"/>
      <c r="O13" s="2"/>
    </row>
    <row r="14" spans="1:15">
      <c r="A14" s="2"/>
      <c r="B14" s="8"/>
      <c r="C14" s="4"/>
      <c r="D14" s="4"/>
      <c r="E14" s="4"/>
      <c r="F14" s="4"/>
      <c r="G14" s="4"/>
      <c r="H14" s="4"/>
      <c r="I14" s="4"/>
      <c r="J14" s="4"/>
      <c r="K14" s="4"/>
      <c r="L14" s="4"/>
      <c r="M14" s="4"/>
      <c r="N14" s="9"/>
      <c r="O14" s="2"/>
    </row>
    <row r="15" spans="1:15">
      <c r="A15" s="2"/>
      <c r="B15" s="8"/>
      <c r="C15" s="4"/>
      <c r="D15" s="4"/>
      <c r="E15" s="4"/>
      <c r="F15" s="4"/>
      <c r="G15" s="4"/>
      <c r="H15" s="4"/>
      <c r="I15" s="4"/>
      <c r="J15" s="4"/>
      <c r="K15" s="4"/>
      <c r="L15" s="4"/>
      <c r="M15" s="4"/>
      <c r="N15" s="9"/>
      <c r="O15" s="2"/>
    </row>
    <row r="16" spans="1:15">
      <c r="A16" s="2"/>
      <c r="B16" s="8"/>
      <c r="C16" s="4"/>
      <c r="D16" s="4"/>
      <c r="E16" s="4"/>
      <c r="F16" s="4"/>
      <c r="G16" s="4"/>
      <c r="H16" s="4"/>
      <c r="I16" s="4"/>
      <c r="J16" s="4"/>
      <c r="K16" s="4"/>
      <c r="L16" s="4"/>
      <c r="M16" s="4"/>
      <c r="N16" s="9"/>
      <c r="O16" s="2"/>
    </row>
    <row r="17" spans="1:15">
      <c r="A17" s="2"/>
      <c r="B17" s="10"/>
      <c r="C17" s="5"/>
      <c r="D17" s="5"/>
      <c r="E17" s="5"/>
      <c r="F17" s="5"/>
      <c r="G17" s="5"/>
      <c r="H17" s="5"/>
      <c r="I17" s="5"/>
      <c r="J17" s="5"/>
      <c r="K17" s="6"/>
      <c r="L17" s="6"/>
      <c r="M17" s="6"/>
      <c r="N17" s="11"/>
      <c r="O17" s="2"/>
    </row>
    <row r="18" spans="1:15">
      <c r="B18" s="12"/>
      <c r="C18" s="7"/>
      <c r="D18" s="7"/>
      <c r="E18" s="7"/>
      <c r="F18" s="7"/>
      <c r="G18" s="7"/>
      <c r="H18" s="7"/>
      <c r="I18" s="7"/>
      <c r="J18" s="7"/>
      <c r="K18" s="7"/>
      <c r="L18" s="7"/>
      <c r="M18" s="7"/>
      <c r="N18" s="13"/>
    </row>
    <row r="19" spans="1:15">
      <c r="B19" s="12"/>
      <c r="C19" s="7"/>
      <c r="D19" s="7"/>
      <c r="E19" s="7"/>
      <c r="F19" s="7"/>
      <c r="G19" s="7"/>
      <c r="H19" s="7"/>
      <c r="I19" s="7"/>
      <c r="J19" s="7"/>
      <c r="K19" s="7"/>
      <c r="L19" s="7"/>
      <c r="M19" s="7"/>
      <c r="N19" s="13"/>
    </row>
    <row r="20" spans="1:15">
      <c r="B20" s="12"/>
      <c r="C20" s="7"/>
      <c r="D20" s="7"/>
      <c r="E20" s="7"/>
      <c r="F20" s="7"/>
      <c r="G20" s="7"/>
      <c r="H20" s="7"/>
      <c r="I20" s="7"/>
      <c r="J20" s="7"/>
      <c r="K20" s="7"/>
      <c r="L20" s="7"/>
      <c r="M20" s="7"/>
      <c r="N20" s="13"/>
    </row>
    <row r="21" spans="1:15">
      <c r="B21" s="12"/>
      <c r="C21" s="7"/>
      <c r="D21" s="7"/>
      <c r="E21" s="7"/>
      <c r="F21" s="7"/>
      <c r="G21" s="7"/>
      <c r="H21" s="7"/>
      <c r="I21" s="7"/>
      <c r="J21" s="7"/>
      <c r="K21" s="7"/>
      <c r="L21" s="7"/>
      <c r="M21" s="7"/>
      <c r="N21" s="13"/>
    </row>
    <row r="22" spans="1:15">
      <c r="B22" s="12"/>
      <c r="C22" s="7"/>
      <c r="D22" s="7"/>
      <c r="E22" s="7"/>
      <c r="F22" s="7"/>
      <c r="G22" s="7"/>
      <c r="H22" s="7"/>
      <c r="I22" s="7"/>
      <c r="J22" s="7"/>
      <c r="K22" s="7"/>
      <c r="L22" s="7"/>
      <c r="M22" s="7"/>
      <c r="N22" s="13"/>
    </row>
    <row r="23" spans="1:15">
      <c r="B23" s="12"/>
      <c r="C23" s="7"/>
      <c r="D23" s="7"/>
      <c r="E23" s="7"/>
      <c r="F23" s="7"/>
      <c r="G23" s="7"/>
      <c r="H23" s="7"/>
      <c r="I23" s="7"/>
      <c r="J23" s="7"/>
      <c r="K23" s="7"/>
      <c r="L23" s="7"/>
      <c r="M23" s="7"/>
      <c r="N23" s="13"/>
    </row>
    <row r="24" spans="1:15">
      <c r="B24" s="12"/>
      <c r="C24" s="7"/>
      <c r="D24" s="7"/>
      <c r="E24" s="7"/>
      <c r="F24" s="7"/>
      <c r="G24" s="7"/>
      <c r="H24" s="7"/>
      <c r="I24" s="7"/>
      <c r="J24" s="7"/>
      <c r="K24" s="7"/>
      <c r="L24" s="7"/>
      <c r="M24" s="7"/>
      <c r="N24" s="13"/>
    </row>
    <row r="25" spans="1:15">
      <c r="B25" s="12"/>
      <c r="C25" s="7"/>
      <c r="D25" s="7"/>
      <c r="E25" s="7"/>
      <c r="F25" s="7"/>
      <c r="G25" s="7"/>
      <c r="H25" s="7"/>
      <c r="I25" s="7"/>
      <c r="J25" s="7"/>
      <c r="K25" s="7"/>
      <c r="L25" s="7"/>
      <c r="M25" s="7"/>
      <c r="N25" s="13"/>
    </row>
    <row r="26" spans="1:15">
      <c r="B26" s="12"/>
      <c r="C26" s="7"/>
      <c r="D26" s="7"/>
      <c r="E26" s="7"/>
      <c r="F26" s="7"/>
      <c r="G26" s="7"/>
      <c r="H26" s="7"/>
      <c r="I26" s="7"/>
      <c r="J26" s="7"/>
      <c r="K26" s="7"/>
      <c r="L26" s="7"/>
      <c r="M26" s="7"/>
      <c r="N26" s="13"/>
    </row>
    <row r="27" spans="1:15">
      <c r="B27" s="12"/>
      <c r="C27" s="7"/>
      <c r="D27" s="7"/>
      <c r="E27" s="7"/>
      <c r="F27" s="7"/>
      <c r="G27" s="7"/>
      <c r="H27" s="7"/>
      <c r="I27" s="7"/>
      <c r="J27" s="7"/>
      <c r="K27" s="7"/>
      <c r="L27" s="7"/>
      <c r="M27" s="7"/>
      <c r="N27" s="13"/>
    </row>
    <row r="28" spans="1:15">
      <c r="B28" s="12"/>
      <c r="C28" s="7"/>
      <c r="D28" s="7"/>
      <c r="E28" s="7"/>
      <c r="F28" s="7"/>
      <c r="G28" s="7"/>
      <c r="H28" s="7"/>
      <c r="I28" s="7"/>
      <c r="J28" s="7"/>
      <c r="K28" s="7"/>
      <c r="L28" s="7"/>
      <c r="M28" s="7"/>
      <c r="N28" s="13"/>
    </row>
    <row r="29" spans="1:15">
      <c r="B29" s="12"/>
      <c r="C29" s="7"/>
      <c r="D29" s="7"/>
      <c r="E29" s="7"/>
      <c r="F29" s="7"/>
      <c r="G29" s="7"/>
      <c r="H29" s="7"/>
      <c r="I29" s="7"/>
      <c r="J29" s="7"/>
      <c r="K29" s="7"/>
      <c r="L29" s="7"/>
      <c r="M29" s="7"/>
      <c r="N29" s="13"/>
    </row>
    <row r="30" spans="1:15">
      <c r="B30" s="12"/>
      <c r="C30" s="7"/>
      <c r="D30" s="7"/>
      <c r="E30" s="7"/>
      <c r="F30" s="7"/>
      <c r="G30" s="7"/>
      <c r="H30" s="7"/>
      <c r="I30" s="7"/>
      <c r="J30" s="7"/>
      <c r="K30" s="7"/>
      <c r="L30" s="7"/>
      <c r="M30" s="7"/>
      <c r="N30" s="13"/>
    </row>
    <row r="31" spans="1:15" ht="13.5" thickBot="1">
      <c r="B31" s="14"/>
      <c r="C31" s="15"/>
      <c r="D31" s="15"/>
      <c r="E31" s="15"/>
      <c r="F31" s="15"/>
      <c r="G31" s="15"/>
      <c r="H31" s="15"/>
      <c r="I31" s="15"/>
      <c r="J31" s="15"/>
      <c r="K31" s="15"/>
      <c r="L31" s="15"/>
      <c r="M31" s="15"/>
      <c r="N31" s="16"/>
    </row>
  </sheetData>
  <mergeCells count="5">
    <mergeCell ref="B4:N4"/>
    <mergeCell ref="B7:E7"/>
    <mergeCell ref="F7:J7"/>
    <mergeCell ref="K7:N7"/>
    <mergeCell ref="B5:N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1.1.Priorización trámites PAAC </vt:lpstr>
      <vt:lpstr>1.2 Formulación Plan Trámites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Suárez</dc:creator>
  <cp:lastModifiedBy>Alba Liliana Abril Daza</cp:lastModifiedBy>
  <dcterms:created xsi:type="dcterms:W3CDTF">2018-11-01T14:28:54Z</dcterms:created>
  <dcterms:modified xsi:type="dcterms:W3CDTF">2019-11-20T21:02:25Z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Nivel">
    <vt:lpwstr>NIVEL-1</vt:lpwstr>
  </property>
  <property fmtid="{D5CDD505-2E9C-101B-9397-08002B2CF9AE}" pid="3" name="IdTipoDoc">
    <vt:lpwstr>TIPODOC-1</vt:lpwstr>
  </property>
  <property fmtid="{D5CDD505-2E9C-101B-9397-08002B2CF9AE}" pid="4" name="IdDocTMS">
    <vt:lpwstr>DOCTMS-1</vt:lpwstr>
  </property>
  <property fmtid="{D5CDD505-2E9C-101B-9397-08002B2CF9AE}" pid="5" name="PublicarPDF">
    <vt:lpwstr>1</vt:lpwstr>
  </property>
</Properties>
</file>