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EINITIVO CP-011-2015\"/>
    </mc:Choice>
  </mc:AlternateContent>
  <bookViews>
    <workbookView xWindow="0" yWindow="0" windowWidth="19440" windowHeight="7755" tabRatio="926" activeTab="4"/>
  </bookViews>
  <sheets>
    <sheet name="INSTRUCCIONES" sheetId="7" r:id="rId1"/>
    <sheet name="PRUEBA 3579" sheetId="1" r:id="rId2"/>
    <sheet name="2015" sheetId="4" r:id="rId3"/>
    <sheet name="2016-2018" sheetId="6" r:id="rId4"/>
    <sheet name="RESUMEN" sheetId="3" r:id="rId5"/>
  </sheets>
  <definedNames>
    <definedName name="_xlnm.Print_Area" localSheetId="2">'2015'!$A$1:$P$59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9" i="4"/>
  <c r="K41" i="4"/>
  <c r="K40" i="4"/>
  <c r="J41" i="4"/>
  <c r="J40" i="4"/>
  <c r="I40" i="4"/>
  <c r="I41" i="4"/>
  <c r="H41" i="4"/>
  <c r="H40" i="4"/>
  <c r="G41" i="4"/>
  <c r="G40" i="4"/>
  <c r="F40" i="4"/>
  <c r="G9" i="1"/>
  <c r="G12" i="3"/>
  <c r="G11" i="3"/>
  <c r="G10" i="3"/>
  <c r="G9" i="3"/>
  <c r="G8" i="3"/>
  <c r="G7" i="3"/>
  <c r="G6" i="3"/>
  <c r="G23" i="3" s="1"/>
  <c r="G29" i="3" s="1"/>
  <c r="H40" i="3"/>
  <c r="H39" i="3"/>
  <c r="H38" i="3"/>
  <c r="G26" i="1"/>
  <c r="G25" i="1"/>
  <c r="G24" i="1"/>
  <c r="G22" i="1"/>
  <c r="G21" i="1"/>
  <c r="G18" i="1"/>
  <c r="G17" i="1"/>
  <c r="G16" i="1"/>
  <c r="G15" i="1"/>
  <c r="G14" i="1"/>
  <c r="G13" i="1"/>
  <c r="G10" i="1"/>
  <c r="J42" i="4" l="1"/>
  <c r="G42" i="4"/>
  <c r="K42" i="4"/>
  <c r="F11" i="3"/>
  <c r="F10" i="3"/>
  <c r="G27" i="1"/>
  <c r="F16" i="3" s="1"/>
  <c r="H41" i="3"/>
  <c r="G19" i="1"/>
  <c r="E16" i="3" s="1"/>
  <c r="H12" i="4"/>
  <c r="H11" i="4"/>
  <c r="H10" i="4"/>
  <c r="K21" i="4"/>
  <c r="K20" i="4"/>
  <c r="K19" i="4"/>
  <c r="K18" i="4"/>
  <c r="N20" i="4"/>
  <c r="N19" i="4"/>
  <c r="N18" i="4"/>
  <c r="N12" i="4"/>
  <c r="N11" i="4"/>
  <c r="N10" i="4"/>
  <c r="N9" i="4"/>
  <c r="K12" i="4"/>
  <c r="K11" i="4"/>
  <c r="K10" i="4"/>
  <c r="K9" i="4"/>
  <c r="I42" i="4"/>
  <c r="H42" i="4"/>
  <c r="F41" i="4"/>
  <c r="F42" i="4" s="1"/>
  <c r="H30" i="4"/>
  <c r="H29" i="4"/>
  <c r="H28" i="4"/>
  <c r="H27" i="4"/>
  <c r="H21" i="4"/>
  <c r="H20" i="4"/>
  <c r="H19" i="4"/>
  <c r="H18" i="4"/>
  <c r="G29" i="1"/>
  <c r="G30" i="1" s="1"/>
  <c r="G11" i="1"/>
  <c r="G24" i="3"/>
  <c r="G30" i="3" s="1"/>
  <c r="G22" i="3"/>
  <c r="G28" i="3" s="1"/>
  <c r="G21" i="3"/>
  <c r="N12" i="6"/>
  <c r="N11" i="6"/>
  <c r="N10" i="6"/>
  <c r="N9" i="6"/>
  <c r="K12" i="6"/>
  <c r="K11" i="6"/>
  <c r="K10" i="6"/>
  <c r="K9" i="6"/>
  <c r="H12" i="6"/>
  <c r="H11" i="6"/>
  <c r="H10" i="6"/>
  <c r="H9" i="6"/>
  <c r="H23" i="6"/>
  <c r="G23" i="6"/>
  <c r="F23" i="6"/>
  <c r="H22" i="6"/>
  <c r="G22" i="6"/>
  <c r="F22" i="6"/>
  <c r="H24" i="6"/>
  <c r="F24" i="3" s="1"/>
  <c r="F30" i="3" s="1"/>
  <c r="G24" i="6" l="1"/>
  <c r="F22" i="3" s="1"/>
  <c r="F28" i="3" s="1"/>
  <c r="F7" i="3"/>
  <c r="N22" i="4"/>
  <c r="N13" i="4"/>
  <c r="E8" i="3" s="1"/>
  <c r="F9" i="3"/>
  <c r="F6" i="3"/>
  <c r="F23" i="3" s="1"/>
  <c r="F29" i="3" s="1"/>
  <c r="F8" i="3"/>
  <c r="G27" i="3"/>
  <c r="G33" i="3" s="1"/>
  <c r="F24" i="6"/>
  <c r="F21" i="3" s="1"/>
  <c r="N13" i="6"/>
  <c r="K13" i="6"/>
  <c r="H13" i="6"/>
  <c r="K22" i="4"/>
  <c r="H22" i="4"/>
  <c r="K13" i="4"/>
  <c r="H13" i="4"/>
  <c r="D16" i="3"/>
  <c r="G32" i="1"/>
  <c r="G16" i="3"/>
  <c r="H31" i="4"/>
  <c r="G13" i="3"/>
  <c r="E24" i="3" l="1"/>
  <c r="E30" i="3" s="1"/>
  <c r="H30" i="3" s="1"/>
  <c r="E22" i="3"/>
  <c r="E21" i="3"/>
  <c r="H8" i="3"/>
  <c r="H16" i="3"/>
  <c r="E12" i="3"/>
  <c r="H12" i="3" s="1"/>
  <c r="E9" i="3"/>
  <c r="H9" i="3" s="1"/>
  <c r="E10" i="3"/>
  <c r="H10" i="3" s="1"/>
  <c r="E6" i="3"/>
  <c r="E7" i="3"/>
  <c r="H7" i="3" s="1"/>
  <c r="E27" i="3"/>
  <c r="H21" i="3"/>
  <c r="E28" i="3"/>
  <c r="H28" i="3" s="1"/>
  <c r="H22" i="3"/>
  <c r="F27" i="3"/>
  <c r="F33" i="3" s="1"/>
  <c r="E11" i="3"/>
  <c r="F13" i="3"/>
  <c r="H24" i="3" l="1"/>
  <c r="E23" i="3"/>
  <c r="H6" i="3"/>
  <c r="E13" i="3"/>
  <c r="H27" i="3"/>
  <c r="E33" i="3"/>
  <c r="H33" i="3" s="1"/>
  <c r="H34" i="3" s="1"/>
  <c r="H11" i="3"/>
  <c r="H13" i="3" s="1"/>
  <c r="H18" i="3" s="1"/>
  <c r="E29" i="3" l="1"/>
  <c r="H29" i="3" s="1"/>
  <c r="H31" i="3" s="1"/>
  <c r="H23" i="3"/>
  <c r="H25" i="3" s="1"/>
  <c r="H44" i="3" l="1"/>
</calcChain>
</file>

<file path=xl/sharedStrings.xml><?xml version="1.0" encoding="utf-8"?>
<sst xmlns="http://schemas.openxmlformats.org/spreadsheetml/2006/main" count="412" uniqueCount="179">
  <si>
    <r>
      <t>CONVOCATORIA PUBLICA NO -</t>
    </r>
    <r>
      <rPr>
        <b/>
        <sz val="9"/>
        <color rgb="FFC00000"/>
        <rFont val="Arial"/>
        <family val="2"/>
      </rPr>
      <t>010</t>
    </r>
    <r>
      <rPr>
        <b/>
        <sz val="9"/>
        <rFont val="Arial"/>
        <family val="2"/>
      </rPr>
      <t>-2015</t>
    </r>
  </si>
  <si>
    <r>
      <t>FORMATO No. 4</t>
    </r>
    <r>
      <rPr>
        <b/>
        <sz val="9"/>
        <color indexed="10"/>
        <rFont val="Arial"/>
        <family val="2"/>
      </rPr>
      <t xml:space="preserve"> </t>
    </r>
    <r>
      <rPr>
        <b/>
        <sz val="9"/>
        <color indexed="8"/>
        <rFont val="Arial"/>
        <family val="2"/>
      </rPr>
      <t>- OFERTA ECONÓMICA -  APLICACIÓN SABER 3°, 5° 7°, Y 9°</t>
    </r>
  </si>
  <si>
    <t>DESCRIPCIÓN</t>
  </si>
  <si>
    <t>MEDIDA</t>
  </si>
  <si>
    <t>CANTIDAD</t>
  </si>
  <si>
    <t xml:space="preserve">EMPAQUE KIT DE APLICACIÓN CONTROLADA Y CENSAL SABER 359 </t>
  </si>
  <si>
    <t>EMPAQUE Y TRANSPORTE DE KITS RECTORES Y CENSAL  A SITIOS DE DEFINIDOS POR EL ICFES</t>
  </si>
  <si>
    <t>Paquete</t>
  </si>
  <si>
    <t>EMPAQUE Y TRANSPORTE KITS DELEGADOS, MONITORES, REPRESENTANTES PUNTOS DE ENTREGA DE CONTROL DEFINIDOS POR EL ICFES</t>
  </si>
  <si>
    <t>VALOR EMPAQUE KIT DE APLICACIÓN CONTROLADA Y CENSAL SABER 359</t>
  </si>
  <si>
    <t>MATERIAL DE PRUEBA CONTROLADA</t>
  </si>
  <si>
    <t>3</t>
  </si>
  <si>
    <t>DISTRIBUCIÓN Y RECOLECCIÓN DIRECTA EN SITIOS DE APLICACIÓN DEL MATERIAL DE EXAMEN (IMPRESO Y DISPOSITIVOS USB'S), INCLUYE ENTREGA ORGANIZADA DE HOJAS DE RESPUESTA EN BOGOTÁ (ICFES) - URBANO</t>
  </si>
  <si>
    <t>4</t>
  </si>
  <si>
    <t>5</t>
  </si>
  <si>
    <t>VALOR MATERIAL PRUEBA CONTROLADA</t>
  </si>
  <si>
    <t>6</t>
  </si>
  <si>
    <t>7</t>
  </si>
  <si>
    <t>INSTALACIÓN Y FUNCIONAMIENTO PUNTO DE ENTREGA  MATRIZ DURANTE EL TIEMPO DEFINIDO POR EL ICFES</t>
  </si>
  <si>
    <t>Punto de entrega</t>
  </si>
  <si>
    <t>8</t>
  </si>
  <si>
    <t>Hoja</t>
  </si>
  <si>
    <t>VALOR MATERIAL PRUEBA CENSAL</t>
  </si>
  <si>
    <t>CUSTODIA Y DESTRUCCIÓN DE MATERIAL</t>
  </si>
  <si>
    <t>9</t>
  </si>
  <si>
    <t>ALMACENAMIENTO DE MATERIAL DE EXAMEN CON SEGURIDAD ESPECIFICADA DESPUES DE APLICACIÓN Y DESTRUCCION DE MATERIAL DE EXAMEN ( ESTA DESTRUCCIÓN SOLO APLICA PARA LOS CUADERNILLOS DE LA PRUEBA CONTROLADA).</t>
  </si>
  <si>
    <t>Mes</t>
  </si>
  <si>
    <t>VALOR CUSTODIA Y DESTRUCCIÓN DE MATERIAL</t>
  </si>
  <si>
    <t>10</t>
  </si>
  <si>
    <t>NOMBRE DEL REPRESENTANTE LEGAL</t>
  </si>
  <si>
    <t>INSOR</t>
  </si>
  <si>
    <t>ICCS</t>
  </si>
  <si>
    <t>FORMATO No. 4 -  RESUMEN OFERTA ECONÓMICA  POR VIGENCIA</t>
  </si>
  <si>
    <t>VIGENCIA</t>
  </si>
  <si>
    <t xml:space="preserve">APLICACIÓN </t>
  </si>
  <si>
    <t>SABER 3°, 5, 7° Y 9°</t>
  </si>
  <si>
    <t>SABER 11B</t>
  </si>
  <si>
    <t>SABER 11A</t>
  </si>
  <si>
    <t xml:space="preserve">DOCENTES INGLES </t>
  </si>
  <si>
    <t xml:space="preserve">MATERIAL DE PRUEBA CENSAL </t>
  </si>
  <si>
    <t>MATERIAL DE EXAMEN - 2015</t>
  </si>
  <si>
    <t>DOCENTES INGLÉS</t>
  </si>
  <si>
    <t>ITEM</t>
  </si>
  <si>
    <t>EMPAQUE SECUNDARIO Y TERCIARIO DE PAQUETES</t>
  </si>
  <si>
    <t>UNIDAD</t>
  </si>
  <si>
    <t>2</t>
  </si>
  <si>
    <t>TRANSPORTE Y ENTREGA DE PAQUETES DE BOGOTÁ A SITIOS DE APLICACIÓN</t>
  </si>
  <si>
    <t>MATERIAL KIT DE APLICACIÓN - 2015</t>
  </si>
  <si>
    <t>CANTIDADES DOCENTES INGLÉS</t>
  </si>
  <si>
    <t>CANTIDADES INSOR</t>
  </si>
  <si>
    <t>CANTIDADES ICCS</t>
  </si>
  <si>
    <t>1</t>
  </si>
  <si>
    <t>TRANSPORTE DE KITS A SITIOS DE CAPACITACIÓN</t>
  </si>
  <si>
    <t>CUSTODIA Y DESTRUCCIÓN DE MATERIAL - 2015</t>
  </si>
  <si>
    <t>ALMACENAMIENTO DE MATERIAL DE EXAMEN CON SEGURIDAD ESPECIFICADA A PARTIR DE VAERIFICACIÓN Y CUSTODIA DE LA TOTALIDAD DEL MATERIAL DE EXAMEN  APLICACIÓN Y DESTRUCCION DE MATERIAL DE EXAMEN*</t>
  </si>
  <si>
    <t>MES</t>
  </si>
  <si>
    <t>ASCENSO  MAYORES</t>
  </si>
  <si>
    <t>ASCENSO PATRULLEROS</t>
  </si>
  <si>
    <t>CONVOCATORIA PUBLICA CP-010-2015</t>
  </si>
  <si>
    <t>PRUEBA SABER PRO-PROFESIONAL</t>
  </si>
  <si>
    <t>CANTIDADES SABER PRO- PROFESIONAL</t>
  </si>
  <si>
    <t>CANTIDADES ASCENSO PATRULLEROS</t>
  </si>
  <si>
    <t>CANTIDADES ASCENSO MAYORES</t>
  </si>
  <si>
    <t xml:space="preserve">CANTIDAD MESES  DE CUSTODIA </t>
  </si>
  <si>
    <t>VALOR KITS DE APLICACIÓN CANTIDADES SABER PRO- PROFESIONAL</t>
  </si>
  <si>
    <t xml:space="preserve">TRANSPORTE MATERIAL DE EXAMEN </t>
  </si>
  <si>
    <t xml:space="preserve">MATERIAL KIT DE APLICACIÓN </t>
  </si>
  <si>
    <t>PRUEBA SABER 11 CALENDARIO B</t>
  </si>
  <si>
    <t>SABER PRO PROFESIONALES</t>
  </si>
  <si>
    <t>FORMATO No. 4 - OFERTA ECONÓMICA 2015</t>
  </si>
  <si>
    <t xml:space="preserve">MATERIAL DE EXAMEN </t>
  </si>
  <si>
    <t xml:space="preserve">CUSTODIA Y DESTRUCCIÓN DE MATERIAL </t>
  </si>
  <si>
    <t>SABER PRO  PROFESIONALES</t>
  </si>
  <si>
    <t>SABER PRO TÉCNICOS &amp; TECNÓLOGOS</t>
  </si>
  <si>
    <t>PRUEBA SABER PRO-TÉNICO &amp; TECNÓLOGO</t>
  </si>
  <si>
    <t>PRUEBA SABER 11 CALENDARIO A</t>
  </si>
  <si>
    <t>CANTIDADES SABER 11 CALENDARIO B</t>
  </si>
  <si>
    <t>CANTIDADES SABER PRO TÉCNICO  &amp; TECNÓLOGO</t>
  </si>
  <si>
    <t>CANTIDADES SABER 11 CALENDARIO A</t>
  </si>
  <si>
    <t>Paquete
Usb</t>
  </si>
  <si>
    <t>Paquete Papel</t>
  </si>
  <si>
    <t>Usb</t>
  </si>
  <si>
    <t>TRANSPORTE DE PAQUETES DE SITIOS DE APLICACIÓN A BODEGA PRINCIPAL EN BOGOTÁ.</t>
  </si>
  <si>
    <t>SABER PRO EXTERIOR</t>
  </si>
  <si>
    <t>SABER PRO PROFESIONALES EXTERIOR</t>
  </si>
  <si>
    <t xml:space="preserve">PRECIO UNITARIO </t>
  </si>
  <si>
    <t xml:space="preserve">PRECIO TOTAL </t>
  </si>
  <si>
    <t xml:space="preserve">PRECIO TOTAL PRUEBA SABER 11 CALENDARIO B </t>
  </si>
  <si>
    <t xml:space="preserve">PRECIO TOTAL PRUEBA SABER TÉCNICOS &amp; TECNÓLOGOS </t>
  </si>
  <si>
    <t xml:space="preserve">PRECIO TOTAL PRUEBA SABER 11 CALENDARIO A </t>
  </si>
  <si>
    <t xml:space="preserve">PRECIO TOTAL PRUEBA ICCS </t>
  </si>
  <si>
    <t>PRECIO UNITARIO</t>
  </si>
  <si>
    <t xml:space="preserve">PRECIO TOTAL DEL ITEM </t>
  </si>
  <si>
    <t>TOTAL APLICACIÓN SABER 3°,5°,7° Y 9° 2015 CON IMPUESTO</t>
  </si>
  <si>
    <t>TOTAL APLICACIÓN SABER 3°,5°,7° Y 9° 2015 SIN IMPUESTOS</t>
  </si>
  <si>
    <t>VALOR TOTAL APLICACIÓN - VIGENCIA SIN IMPUESTOS</t>
  </si>
  <si>
    <t>TOTAL VIGENCIA 2015 SIN IMPUESTOS</t>
  </si>
  <si>
    <t>TOTAL VIGENCIA 2016 SIN IMPUESTOS</t>
  </si>
  <si>
    <t>TOTAL PROPUESTA ECONÓMICA SIN IMPUESTOS  (Sumatoria vigencia 2015, 2016, 2017 y 2018)</t>
  </si>
  <si>
    <t>PRECIO TOTAL PRUEBA ASCENSO PATRULLEROS</t>
  </si>
  <si>
    <t>PRECIO TOTAL ASCENSO MAYORES</t>
  </si>
  <si>
    <t>PRECIO TOTAL PRUEBA DOCENTES INGLÉS</t>
  </si>
  <si>
    <t xml:space="preserve">PRECIO TOTAL INSOR </t>
  </si>
  <si>
    <t>TOTAL VIGENCIA 2017 SIN IMPUESTOS</t>
  </si>
  <si>
    <t>TOTAL VIGENCIA 2018 SIN IMPUESTOS</t>
  </si>
  <si>
    <t>SUBTOTAL MATERIAL DE EXAMEN  SIN IMPUESTOS</t>
  </si>
  <si>
    <t>SUBTOTAL MATERIAL DE EXAMEN CON IMPUESTOS</t>
  </si>
  <si>
    <t>SUBTOTAL MATERIAL DE EXAMEN  CON IMPUESTOS</t>
  </si>
  <si>
    <t>TOTAL MATERIAL KIT DE APLICACIÓN SIN IMPUESTOS</t>
  </si>
  <si>
    <t>TOTAL MATERIAL KIT DE APLICACIÓN CON IMPUESTOS</t>
  </si>
  <si>
    <t>SUBTOTAL MATERIAL DE EXAMEN SIN IMPUESTOS</t>
  </si>
  <si>
    <t xml:space="preserve">TOTAL MATERIAL KIT DE APLICACIÓN SIN IMPUESTOS </t>
  </si>
  <si>
    <t xml:space="preserve">PRECIO TOTAL PRUEBA SABER 11 CALENDARIO B SIN IMPUESTOS </t>
  </si>
  <si>
    <t>PRECIO TOTAL PRUEBA SABER TÉCNICOS &amp; TECNÓLOGOS SIN IMPUESTOS</t>
  </si>
  <si>
    <t xml:space="preserve">PRECIO TOTAL PRUEBA SABER 11 CALENDARIO B CON IMPUESTOS </t>
  </si>
  <si>
    <t>PRECIO TOTAL PRUEBA SABER TÉCNICOS &amp; TECNÓLOGOS CON IMPUESTOS</t>
  </si>
  <si>
    <t>PRECIO TOTAL PRUEBA SABER 11 CALENDARIO A CON IMPUESTOS</t>
  </si>
  <si>
    <t>PRECIO TOTAL PRUEBA SABER 11 CALENDARIO A SIN IMPUESTOS</t>
  </si>
  <si>
    <t>CONVOCATORIA PUBLICA NO -010-2015</t>
  </si>
  <si>
    <t>TOTAL SIN IMPUESTOS</t>
  </si>
  <si>
    <t>TOTAL APLICACIÓN SABER 3°, 5°, 7° Y 9° SIN IMPUESTOS</t>
  </si>
  <si>
    <t>VALOR TOTAL TRANSPORTE - VIGENCIA SIN IMPUESTOS</t>
  </si>
  <si>
    <t>TRANSPORTE EQUIPOS DE CÓMPUTO 2015</t>
  </si>
  <si>
    <t>INSTITUTO COLOMBIANO PARA LA EVALUACIÓN DE LA EDUCACIÓN - ICFES</t>
  </si>
  <si>
    <t>INSTITUTO COLOMBIANO PARA
 LA EVALUACIÓN DE LA EDUCACIÓN - ICFES</t>
  </si>
  <si>
    <t>INSTITUTO COLOMBIAN0 PARA LA EVALUACIÓN DE LA EDUCACIÓN - ICFES</t>
  </si>
  <si>
    <t>NA</t>
  </si>
  <si>
    <t>PRECIO TOTAL TRANSPORTE MATERIAL DE EXAMEN SIN IMPUESTOS</t>
  </si>
  <si>
    <t>PRECIO TOTAL MATERIAL KIT DE APLICACIÓN SIN IMPUESTOS</t>
  </si>
  <si>
    <t>PRECIO TOTAL CUSTODIA Y DESTRUCCIÓN DE MATERIAL SIN IMPUESTOS</t>
  </si>
  <si>
    <t>TRANSPORTE ENTREGA Y RETORNO EQUIPOS DE CÓMPUTO A CIUDAD CAPITAL</t>
  </si>
  <si>
    <t xml:space="preserve">TRANSPORTE ENTREGA Y RETORNO EQUIPOS DE CÓMPUTO A MUNICIPIO ZONA URBANO </t>
  </si>
  <si>
    <t xml:space="preserve">TRANSPORTE ENTREGA Y RETORNO EQUIPOS DE CÓMPUTO A MUNICIPIO ZONA RURAL </t>
  </si>
  <si>
    <t>DISTRIBUCIÓN  Y RECOLECCIÓN DIRECTA EN SITIOS DE APLICACIÓN DEL MATERIAL DE EXAMEN INCLUYE ENTREGA ORGANIZADA DE HOJAS DE RESPUESTA EN BOGOTÁ (ICFES) (IMPRESO Y DISPOSITIVOS USB'S)- RURAL</t>
  </si>
  <si>
    <t>RETORNO DE  HOJAS DE RESPUESTAS Y USB - DEL PUNTO DE ENTREGA A BOGOTÁ (ICFES)</t>
  </si>
  <si>
    <t>RETORNO DE HOJAS DE RESPUESTAS Y USB DE BODEGA PRINCIPAL A ICFES</t>
  </si>
  <si>
    <t xml:space="preserve">EMPAQUE Y TRANSPORTE KIT DE APLICACIÓN CONTROLADA Y CENSAL SABER 3579 </t>
  </si>
  <si>
    <t>DISTRIBUCIÓN DE PAQUETES DE CUADERNILLOS Y DISPOSITIVOS USB'S A PUNTOS DE ENTREGA - INCLUYE LA HOJA SEPARADORA, ENTREGA A RECTORES O PERSONAL AUTORIZADO</t>
  </si>
  <si>
    <t>TRANSPORTE PAQUETES DE HOJAS DE RESPUESTAS DE BODEGA PRINCIPAL A ICFES</t>
  </si>
  <si>
    <t>TRANSPORTE DE PAQUETES DE HOJAS DE RESPUESTAS DE BODEGA PRINCIPAL A ICFES</t>
  </si>
  <si>
    <t>INSOR En esta aplicación se emplea USB</t>
  </si>
  <si>
    <t xml:space="preserve">EMPAQUE Y SUPERVISIÓN DE KITS </t>
  </si>
  <si>
    <t>EMPAQUE Y SUPERVISIÓN DE KITS</t>
  </si>
  <si>
    <t>PRECIO TOTAL PRUEBA SABER PRO PROFESIONAL SIN IMPUESTOS</t>
  </si>
  <si>
    <t>PRECIO TOTAL PRUEBA PATRULLEROS SIN IMPUESTOS</t>
  </si>
  <si>
    <t>PRECIO TOTAL PRUEBA ASCENSO MAYORES SIN IMPUESTOS</t>
  </si>
  <si>
    <t>PRECIO TOTAL PRUEBA DOCENTES INGLÉS SIN IMPUESTOS</t>
  </si>
  <si>
    <t>PRECIO TOTAL PRUEBA INSOR SIN IMPUESTOS</t>
  </si>
  <si>
    <t>PRECIO TOTAL PRUEBA ICCS SIN IMPUESTOS</t>
  </si>
  <si>
    <t>PRECIO TOTAL PRUEBA SABER PRO PROFESIONAL EXTERIOR SIN IMPUESTOS</t>
  </si>
  <si>
    <t>PRECIO TOTAL PRUEBA SABER PRO PROFESIONAL CON IMPUESTOS</t>
  </si>
  <si>
    <t>PRECIO TOTAL PRUEBA PATRULLEROS CON IMPUESTOS</t>
  </si>
  <si>
    <t>PRECIO TOTAL PRUEBA ASCENSO MAYORES CON IMPUESTOS</t>
  </si>
  <si>
    <t>PRECIO TOTAL PRUEBA DOCENTES INGLÉS CON IMPUESTOS</t>
  </si>
  <si>
    <t>PRECIO TOTAL PRUEBA INSOR CON IMPUESTOS</t>
  </si>
  <si>
    <t>PRECIO TOTAL PRUEBA ICCS CON IMPUESTOS</t>
  </si>
  <si>
    <t>PRECIO TOTAL PRUEBA SABER PRO PROFESIONAL EXTERIOR CON IMPUESTOS</t>
  </si>
  <si>
    <t>TRANSPORTE DE PAQUETES HOJAS DE RESPUESTAS DE BODEGA PRINCIPAL A ICFES</t>
  </si>
  <si>
    <t>X</t>
  </si>
  <si>
    <t>XX</t>
  </si>
  <si>
    <t>APLICACIONES</t>
  </si>
  <si>
    <t>VALOR OFERTADO</t>
  </si>
  <si>
    <t>VALOR CALCULADO 2016 POR 1,05</t>
  </si>
  <si>
    <t>VALOR OFERTADO 2015 POR 1,05</t>
  </si>
  <si>
    <r>
      <t>FORMATO No. 4</t>
    </r>
    <r>
      <rPr>
        <b/>
        <sz val="9"/>
        <color indexed="10"/>
        <rFont val="Arial"/>
        <family val="2"/>
      </rPr>
      <t xml:space="preserve"> </t>
    </r>
    <r>
      <rPr>
        <b/>
        <sz val="9"/>
        <color indexed="8"/>
        <rFont val="Arial"/>
        <family val="2"/>
      </rPr>
      <t>- OFERTA ECONÓMICA</t>
    </r>
  </si>
  <si>
    <t>TOTAL TRANSPORTE EQUIPOS DE CÓMPUTO SIN IMPUESTOS</t>
  </si>
  <si>
    <t>TOTAL TRANSPORTE EQUIPOS DE CÓMPUTO CON IMPUESTOS</t>
  </si>
  <si>
    <t>Diligencie los espacios en gris de las hojas:</t>
  </si>
  <si>
    <t xml:space="preserve">RESUMEN - Transporte equipo de computo </t>
  </si>
  <si>
    <t>PRUEBA 3579</t>
  </si>
  <si>
    <t>2016-2018</t>
  </si>
  <si>
    <t>Con los valores registrados en estas hojas se calcula automáticamente el valor de la hoja resumen para las vigencias 2015,2016-2017 y 2018.</t>
  </si>
  <si>
    <t>Los valores económicos para las vigencias de las pruebas Saber Pro Profesional  2016 y 2017 , Saber 11 Calendario A 2017, Saber Pro Técnico &amp; Tecnólogo 2017 y Saber 11 Calendario 2017 y 2018 se proyectaron con un crecimiento del 5% de acuerdo con la proyección del IPC Colombiano según fuente Banco de la República - Colombia.</t>
  </si>
  <si>
    <t>Los precios registrados por el oferente para las aplicaciones de las vigencias 2016, 2017 y 2018 serán ajustados de acuerdo con los valores reales del IPC de los años 2016,2017 y 2018; una vez se conozcan estas cifras.</t>
  </si>
  <si>
    <t>Cada uno de los oferentes deberá registrar en las casillas de las hojas PRUEBA 3579, RESUMEN, 2015 Y 2016-2018 los valores totales con impuesto solicitadas en las casillas grises;  según el regimen tributario y legal que le aplique al oferente.</t>
  </si>
  <si>
    <t>Las pruebas ty los años objetos del proceso de selección se relacionan a continuación:</t>
  </si>
  <si>
    <t>RAZON SOCIAL DEL PROPONENTE</t>
  </si>
  <si>
    <t xml:space="preserve">FIRMA DEL REPRESENTANTE LEGAL </t>
  </si>
  <si>
    <r>
      <t xml:space="preserve">Nota: </t>
    </r>
    <r>
      <rPr>
        <sz val="12"/>
        <rFont val="Arial"/>
        <family val="2"/>
      </rPr>
      <t>Las cifras estimadas para las vigencias 2016, 2017 y 2018 se proyectaron con un crecimiento del 5%  de acuerdo con la proyección del IPC Colombiano según fuente Banco de la República - Colombia.
Los valores de los precios ofertados serán ajustados de acuerdo con los valores reales del IPC para las vigencias 2016,2017 y 2018; una vez se conozcan estas cifras.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</si>
</sst>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(&quot;$&quot;\ * #,##0_);_(&quot;$&quot;\ * \(#,##0\);_(&quot;$&quot;\ 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\ * #,##0_);_(&quot;$&quot;\ * \(#,##0\);_(&quot;$&quot;\ * &quot;-&quot;??_);_(@_)"/>
    <numFmt numFmtId="165" formatCode="[$$-240A]\ #,##0.00"/>
    <numFmt numFmtId="166" formatCode="_-* #,##0\ _€_-;\-* #,##0\ _€_-;_-* &quot;-&quot;\ _€_-;_-@_-"/>
    <numFmt numFmtId="167" formatCode="#,##0\ _€"/>
    <numFmt numFmtId="168" formatCode="_-* #,##0.00\ _€_-;\-* #,##0.00\ _€_-;_-* &quot;-&quot;??\ _€_-;_-@_-"/>
    <numFmt numFmtId="169" formatCode="_-* #,##0.0\ _€_-;\-* #,##0.0\ _€_-;_-* &quot;-&quot;??\ _€_-;_-@_-"/>
    <numFmt numFmtId="170" formatCode="_-* #,##0\ _€_-;\-* #,##0\ _€_-;_-* &quot;-&quot;??\ _€_-;_-@_-"/>
    <numFmt numFmtId="171" formatCode="_-[$$-240A]\ * #,##0_ ;_-[$$-240A]\ * \-#,##0\ ;_-[$$-240A]\ * &quot;-&quot;_ ;_-@_ "/>
    <numFmt numFmtId="172" formatCode="_(&quot;$&quot;\ * #,##0.0_);_(&quot;$&quot;\ * \(#,##0.0\);_(&quot;$&quot;\ * &quot;-&quot;??_);_(@_)"/>
    <numFmt numFmtId="173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9"/>
      <color rgb="FFC00000"/>
      <name val="Arial"/>
      <family val="2"/>
    </font>
    <font>
      <b/>
      <sz val="9"/>
      <color indexed="10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sz val="9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7" fillId="0" borderId="0"/>
    <xf numFmtId="44" fontId="1" fillId="0" borderId="0" applyFont="0" applyFill="0" applyBorder="0" applyAlignment="0" applyProtection="0"/>
  </cellStyleXfs>
  <cellXfs count="634">
    <xf numFmtId="0" fontId="0" fillId="0" borderId="0" xfId="0"/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164" fontId="8" fillId="0" borderId="0" xfId="2" applyNumberFormat="1" applyFont="1" applyFill="1"/>
    <xf numFmtId="0" fontId="10" fillId="0" borderId="12" xfId="0" applyFont="1" applyFill="1" applyBorder="1" applyAlignment="1">
      <alignment horizontal="center" vertical="center" wrapText="1"/>
    </xf>
    <xf numFmtId="164" fontId="10" fillId="0" borderId="13" xfId="2" applyNumberFormat="1" applyFont="1" applyFill="1" applyBorder="1" applyAlignment="1">
      <alignment horizontal="center" vertical="center" wrapText="1"/>
    </xf>
    <xf numFmtId="0" fontId="11" fillId="0" borderId="15" xfId="4" applyFont="1" applyFill="1" applyBorder="1" applyAlignment="1">
      <alignment horizontal="center" vertical="center" wrapText="1"/>
    </xf>
    <xf numFmtId="0" fontId="11" fillId="0" borderId="19" xfId="4" applyFont="1" applyFill="1" applyBorder="1" applyAlignment="1">
      <alignment horizontal="center" vertical="center" wrapText="1"/>
    </xf>
    <xf numFmtId="49" fontId="11" fillId="0" borderId="22" xfId="0" applyNumberFormat="1" applyFont="1" applyFill="1" applyBorder="1" applyAlignment="1">
      <alignment horizontal="center" vertical="center"/>
    </xf>
    <xf numFmtId="0" fontId="11" fillId="0" borderId="23" xfId="4" applyFont="1" applyFill="1" applyBorder="1" applyAlignment="1">
      <alignment vertical="center" wrapText="1"/>
    </xf>
    <xf numFmtId="0" fontId="11" fillId="0" borderId="23" xfId="4" applyFont="1" applyFill="1" applyBorder="1" applyAlignment="1">
      <alignment horizontal="center" vertical="center" wrapText="1"/>
    </xf>
    <xf numFmtId="49" fontId="11" fillId="0" borderId="28" xfId="0" applyNumberFormat="1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wrapText="1"/>
    </xf>
    <xf numFmtId="0" fontId="11" fillId="0" borderId="28" xfId="0" applyFont="1" applyFill="1" applyBorder="1" applyAlignment="1">
      <alignment horizontal="center" vertical="center" wrapText="1"/>
    </xf>
    <xf numFmtId="164" fontId="13" fillId="0" borderId="13" xfId="2" applyNumberFormat="1" applyFont="1" applyFill="1" applyBorder="1" applyAlignment="1">
      <alignment horizontal="center"/>
    </xf>
    <xf numFmtId="0" fontId="14" fillId="0" borderId="1" xfId="1" applyNumberFormat="1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wrapText="1"/>
    </xf>
    <xf numFmtId="0" fontId="10" fillId="0" borderId="1" xfId="1" applyNumberFormat="1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14" fillId="2" borderId="0" xfId="0" applyFont="1" applyFill="1" applyBorder="1" applyAlignment="1" applyProtection="1">
      <alignment vertical="center" wrapText="1"/>
    </xf>
    <xf numFmtId="42" fontId="12" fillId="0" borderId="0" xfId="2" applyNumberFormat="1" applyFont="1" applyBorder="1" applyAlignment="1" applyProtection="1">
      <alignment wrapText="1"/>
    </xf>
    <xf numFmtId="0" fontId="14" fillId="2" borderId="11" xfId="0" applyFont="1" applyFill="1" applyBorder="1" applyAlignment="1" applyProtection="1">
      <alignment vertical="center" wrapText="1"/>
    </xf>
    <xf numFmtId="42" fontId="13" fillId="0" borderId="13" xfId="0" applyNumberFormat="1" applyFont="1" applyBorder="1" applyAlignment="1" applyProtection="1">
      <alignment horizontal="center" vertical="center" wrapText="1"/>
    </xf>
    <xf numFmtId="0" fontId="7" fillId="0" borderId="0" xfId="1" applyNumberFormat="1" applyFont="1" applyAlignment="1" applyProtection="1">
      <alignment horizontal="center" vertical="center" wrapText="1"/>
    </xf>
    <xf numFmtId="0" fontId="10" fillId="5" borderId="36" xfId="0" applyFont="1" applyFill="1" applyBorder="1" applyAlignment="1" applyProtection="1">
      <alignment horizontal="center" vertical="center" wrapText="1"/>
    </xf>
    <xf numFmtId="0" fontId="10" fillId="5" borderId="13" xfId="0" applyFont="1" applyFill="1" applyBorder="1" applyAlignment="1" applyProtection="1">
      <alignment horizontal="center" vertical="center" wrapText="1"/>
    </xf>
    <xf numFmtId="42" fontId="12" fillId="5" borderId="17" xfId="2" applyNumberFormat="1" applyFont="1" applyFill="1" applyBorder="1" applyAlignment="1" applyProtection="1">
      <alignment wrapText="1"/>
    </xf>
    <xf numFmtId="42" fontId="12" fillId="5" borderId="25" xfId="2" applyNumberFormat="1" applyFont="1" applyFill="1" applyBorder="1" applyAlignment="1" applyProtection="1">
      <alignment wrapText="1"/>
    </xf>
    <xf numFmtId="42" fontId="12" fillId="5" borderId="21" xfId="2" applyNumberFormat="1" applyFont="1" applyFill="1" applyBorder="1" applyAlignment="1" applyProtection="1">
      <alignment wrapText="1"/>
    </xf>
    <xf numFmtId="0" fontId="10" fillId="0" borderId="36" xfId="0" applyFont="1" applyBorder="1" applyAlignment="1" applyProtection="1">
      <alignment horizontal="center" vertical="center" wrapText="1"/>
    </xf>
    <xf numFmtId="42" fontId="12" fillId="5" borderId="52" xfId="2" applyNumberFormat="1" applyFont="1" applyFill="1" applyBorder="1" applyAlignment="1" applyProtection="1">
      <alignment wrapText="1"/>
    </xf>
    <xf numFmtId="42" fontId="12" fillId="5" borderId="8" xfId="2" applyNumberFormat="1" applyFont="1" applyFill="1" applyBorder="1" applyAlignment="1" applyProtection="1">
      <alignment wrapText="1"/>
    </xf>
    <xf numFmtId="42" fontId="12" fillId="5" borderId="27" xfId="2" applyNumberFormat="1" applyFont="1" applyFill="1" applyBorder="1" applyAlignment="1" applyProtection="1">
      <alignment wrapText="1"/>
    </xf>
    <xf numFmtId="0" fontId="14" fillId="0" borderId="2" xfId="1" applyNumberFormat="1" applyFont="1" applyBorder="1" applyAlignment="1" applyProtection="1">
      <alignment horizontal="center" vertical="center" wrapText="1"/>
    </xf>
    <xf numFmtId="42" fontId="12" fillId="0" borderId="0" xfId="2" applyNumberFormat="1" applyFont="1" applyFill="1" applyBorder="1" applyAlignment="1" applyProtection="1">
      <alignment wrapText="1"/>
    </xf>
    <xf numFmtId="42" fontId="8" fillId="0" borderId="0" xfId="0" applyNumberFormat="1" applyFont="1" applyFill="1" applyBorder="1" applyAlignment="1" applyProtection="1">
      <alignment horizontal="center" wrapText="1"/>
    </xf>
    <xf numFmtId="0" fontId="10" fillId="0" borderId="36" xfId="1" applyNumberFormat="1" applyFont="1" applyBorder="1" applyAlignment="1" applyProtection="1">
      <alignment horizontal="center" vertical="center" wrapText="1"/>
    </xf>
    <xf numFmtId="164" fontId="7" fillId="0" borderId="11" xfId="2" applyNumberFormat="1" applyFont="1" applyBorder="1" applyAlignment="1" applyProtection="1">
      <alignment wrapText="1"/>
    </xf>
    <xf numFmtId="164" fontId="12" fillId="9" borderId="13" xfId="2" applyNumberFormat="1" applyFont="1" applyFill="1" applyBorder="1" applyAlignment="1">
      <alignment horizontal="center" vertical="center" wrapText="1"/>
    </xf>
    <xf numFmtId="171" fontId="14" fillId="6" borderId="43" xfId="2" applyNumberFormat="1" applyFont="1" applyFill="1" applyBorder="1" applyAlignment="1" applyProtection="1">
      <alignment horizontal="center" vertical="center" wrapText="1"/>
      <protection locked="0"/>
    </xf>
    <xf numFmtId="171" fontId="14" fillId="6" borderId="23" xfId="2" applyNumberFormat="1" applyFont="1" applyFill="1" applyBorder="1" applyAlignment="1" applyProtection="1">
      <alignment horizontal="center" vertical="center" wrapText="1"/>
      <protection locked="0"/>
    </xf>
    <xf numFmtId="171" fontId="14" fillId="6" borderId="19" xfId="2" applyNumberFormat="1" applyFont="1" applyFill="1" applyBorder="1" applyAlignment="1" applyProtection="1">
      <alignment horizontal="center" vertical="center" wrapText="1"/>
      <protection locked="0"/>
    </xf>
    <xf numFmtId="171" fontId="14" fillId="6" borderId="34" xfId="2" applyNumberFormat="1" applyFont="1" applyFill="1" applyBorder="1" applyAlignment="1" applyProtection="1">
      <alignment horizontal="center" vertical="center" wrapText="1"/>
      <protection locked="0"/>
    </xf>
    <xf numFmtId="44" fontId="9" fillId="6" borderId="11" xfId="2" applyFont="1" applyFill="1" applyBorder="1" applyAlignment="1" applyProtection="1">
      <alignment horizontal="center" vertical="center" wrapText="1"/>
      <protection locked="0"/>
    </xf>
    <xf numFmtId="44" fontId="9" fillId="6" borderId="41" xfId="2" applyFont="1" applyFill="1" applyBorder="1" applyAlignment="1" applyProtection="1">
      <alignment horizontal="center" vertical="center" wrapText="1"/>
      <protection locked="0"/>
    </xf>
    <xf numFmtId="164" fontId="12" fillId="9" borderId="40" xfId="2" applyNumberFormat="1" applyFont="1" applyFill="1" applyBorder="1" applyAlignment="1">
      <alignment horizontal="center" vertical="center" wrapText="1"/>
    </xf>
    <xf numFmtId="42" fontId="12" fillId="5" borderId="16" xfId="2" applyNumberFormat="1" applyFont="1" applyFill="1" applyBorder="1" applyAlignment="1" applyProtection="1">
      <alignment wrapText="1"/>
    </xf>
    <xf numFmtId="42" fontId="12" fillId="5" borderId="24" xfId="2" applyNumberFormat="1" applyFont="1" applyFill="1" applyBorder="1" applyAlignment="1" applyProtection="1">
      <alignment wrapText="1"/>
    </xf>
    <xf numFmtId="0" fontId="3" fillId="0" borderId="3" xfId="0" applyFont="1" applyFill="1" applyBorder="1" applyAlignment="1" applyProtection="1"/>
    <xf numFmtId="0" fontId="3" fillId="0" borderId="0" xfId="0" applyFont="1" applyFill="1" applyBorder="1" applyAlignment="1" applyProtection="1"/>
    <xf numFmtId="0" fontId="10" fillId="0" borderId="13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 wrapText="1"/>
    </xf>
    <xf numFmtId="0" fontId="10" fillId="0" borderId="41" xfId="0" applyFont="1" applyFill="1" applyBorder="1" applyAlignment="1" applyProtection="1">
      <alignment horizontal="center" vertical="center" wrapText="1"/>
    </xf>
    <xf numFmtId="0" fontId="10" fillId="0" borderId="32" xfId="0" applyFont="1" applyFill="1" applyBorder="1" applyAlignment="1" applyProtection="1">
      <alignment horizontal="center" vertical="center"/>
    </xf>
    <xf numFmtId="0" fontId="10" fillId="0" borderId="22" xfId="0" applyFont="1" applyFill="1" applyBorder="1" applyAlignment="1" applyProtection="1">
      <alignment horizontal="center" vertical="center" wrapText="1"/>
    </xf>
    <xf numFmtId="0" fontId="14" fillId="0" borderId="43" xfId="0" applyFont="1" applyFill="1" applyBorder="1" applyAlignment="1" applyProtection="1">
      <alignment horizontal="left" vertical="center" wrapText="1"/>
    </xf>
    <xf numFmtId="0" fontId="14" fillId="0" borderId="43" xfId="0" applyFont="1" applyFill="1" applyBorder="1" applyAlignment="1" applyProtection="1">
      <alignment horizontal="center" vertical="center" wrapText="1"/>
    </xf>
    <xf numFmtId="170" fontId="14" fillId="0" borderId="43" xfId="1" applyNumberFormat="1" applyFont="1" applyFill="1" applyBorder="1" applyAlignment="1" applyProtection="1">
      <alignment horizontal="center" vertical="center" wrapText="1"/>
    </xf>
    <xf numFmtId="44" fontId="14" fillId="0" borderId="44" xfId="2" applyNumberFormat="1" applyFont="1" applyFill="1" applyBorder="1" applyAlignment="1" applyProtection="1">
      <alignment horizontal="center" vertical="center" wrapText="1"/>
    </xf>
    <xf numFmtId="170" fontId="7" fillId="0" borderId="22" xfId="1" applyNumberFormat="1" applyFont="1" applyBorder="1" applyAlignment="1" applyProtection="1">
      <alignment horizontal="center" vertical="center" wrapText="1"/>
    </xf>
    <xf numFmtId="0" fontId="14" fillId="0" borderId="23" xfId="0" applyFont="1" applyFill="1" applyBorder="1" applyAlignment="1" applyProtection="1">
      <alignment horizontal="left" vertical="center" wrapText="1"/>
    </xf>
    <xf numFmtId="0" fontId="14" fillId="0" borderId="23" xfId="0" applyFont="1" applyFill="1" applyBorder="1" applyAlignment="1" applyProtection="1">
      <alignment horizontal="center" vertical="center" wrapText="1"/>
    </xf>
    <xf numFmtId="170" fontId="14" fillId="0" borderId="23" xfId="1" applyNumberFormat="1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 applyProtection="1">
      <alignment horizontal="center" vertical="center" wrapText="1"/>
    </xf>
    <xf numFmtId="170" fontId="14" fillId="0" borderId="19" xfId="1" applyNumberFormat="1" applyFont="1" applyFill="1" applyBorder="1" applyAlignment="1" applyProtection="1">
      <alignment horizontal="center" vertical="center" wrapText="1"/>
    </xf>
    <xf numFmtId="170" fontId="7" fillId="0" borderId="33" xfId="1" applyNumberFormat="1" applyFont="1" applyBorder="1" applyAlignment="1" applyProtection="1">
      <alignment horizontal="center" vertical="center" wrapText="1"/>
    </xf>
    <xf numFmtId="49" fontId="14" fillId="0" borderId="0" xfId="0" quotePrefix="1" applyNumberFormat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wrapText="1"/>
    </xf>
    <xf numFmtId="0" fontId="14" fillId="0" borderId="0" xfId="0" applyFont="1" applyFill="1" applyBorder="1" applyAlignment="1" applyProtection="1">
      <alignment horizontal="center"/>
    </xf>
    <xf numFmtId="168" fontId="14" fillId="0" borderId="0" xfId="1" applyNumberFormat="1" applyFont="1" applyFill="1" applyBorder="1" applyAlignment="1" applyProtection="1"/>
    <xf numFmtId="44" fontId="14" fillId="0" borderId="0" xfId="2" applyNumberFormat="1" applyFont="1" applyFill="1" applyBorder="1" applyAlignment="1" applyProtection="1"/>
    <xf numFmtId="44" fontId="10" fillId="0" borderId="0" xfId="2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/>
    <xf numFmtId="49" fontId="3" fillId="0" borderId="29" xfId="0" applyNumberFormat="1" applyFont="1" applyFill="1" applyBorder="1" applyAlignment="1" applyProtection="1">
      <alignment horizontal="center" vertical="center" wrapText="1"/>
    </xf>
    <xf numFmtId="0" fontId="14" fillId="0" borderId="14" xfId="0" applyFont="1" applyFill="1" applyBorder="1" applyAlignment="1" applyProtection="1">
      <alignment horizontal="left" vertical="center" wrapText="1"/>
    </xf>
    <xf numFmtId="0" fontId="14" fillId="0" borderId="37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49" fontId="3" fillId="0" borderId="31" xfId="0" applyNumberFormat="1" applyFont="1" applyFill="1" applyBorder="1" applyAlignment="1" applyProtection="1">
      <alignment horizontal="center" vertical="center" wrapText="1"/>
    </xf>
    <xf numFmtId="0" fontId="14" fillId="0" borderId="18" xfId="0" applyFont="1" applyFill="1" applyBorder="1" applyAlignment="1" applyProtection="1">
      <alignment horizontal="left" vertical="center" wrapText="1"/>
    </xf>
    <xf numFmtId="0" fontId="14" fillId="0" borderId="39" xfId="0" applyFont="1" applyFill="1" applyBorder="1" applyAlignment="1" applyProtection="1">
      <alignment horizontal="center" vertical="center" wrapText="1"/>
    </xf>
    <xf numFmtId="49" fontId="3" fillId="0" borderId="13" xfId="0" quotePrefix="1" applyNumberFormat="1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44" fontId="10" fillId="0" borderId="11" xfId="2" applyNumberFormat="1" applyFont="1" applyFill="1" applyBorder="1" applyAlignment="1" applyProtection="1">
      <alignment horizontal="center" vertical="center" wrapText="1"/>
    </xf>
    <xf numFmtId="44" fontId="10" fillId="0" borderId="41" xfId="2" applyNumberFormat="1" applyFont="1" applyFill="1" applyBorder="1" applyAlignment="1" applyProtection="1">
      <alignment horizontal="center" vertical="center" wrapText="1"/>
    </xf>
    <xf numFmtId="49" fontId="3" fillId="0" borderId="14" xfId="0" applyNumberFormat="1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left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172" fontId="14" fillId="0" borderId="15" xfId="2" applyNumberFormat="1" applyFont="1" applyFill="1" applyBorder="1" applyAlignment="1" applyProtection="1">
      <alignment horizontal="center" vertical="center" wrapText="1"/>
    </xf>
    <xf numFmtId="172" fontId="14" fillId="0" borderId="16" xfId="2" applyNumberFormat="1" applyFont="1" applyFill="1" applyBorder="1" applyAlignment="1" applyProtection="1">
      <alignment horizontal="center" vertical="center" wrapText="1"/>
    </xf>
    <xf numFmtId="172" fontId="14" fillId="0" borderId="0" xfId="2" applyNumberFormat="1" applyFont="1" applyFill="1" applyBorder="1" applyAlignment="1" applyProtection="1">
      <alignment horizontal="center" vertical="center" wrapText="1"/>
    </xf>
    <xf numFmtId="49" fontId="3" fillId="0" borderId="18" xfId="0" applyNumberFormat="1" applyFont="1" applyFill="1" applyBorder="1" applyAlignment="1" applyProtection="1">
      <alignment horizontal="center" vertical="center" wrapText="1"/>
    </xf>
    <xf numFmtId="0" fontId="14" fillId="0" borderId="19" xfId="0" applyFont="1" applyFill="1" applyBorder="1" applyAlignment="1" applyProtection="1">
      <alignment horizontal="left" vertical="center" wrapText="1"/>
    </xf>
    <xf numFmtId="0" fontId="14" fillId="0" borderId="19" xfId="0" applyFont="1" applyFill="1" applyBorder="1" applyAlignment="1" applyProtection="1">
      <alignment horizontal="center" vertical="center" wrapText="1"/>
    </xf>
    <xf numFmtId="172" fontId="14" fillId="0" borderId="19" xfId="2" applyNumberFormat="1" applyFont="1" applyFill="1" applyBorder="1" applyAlignment="1" applyProtection="1">
      <alignment horizontal="center" vertical="center" wrapText="1"/>
    </xf>
    <xf numFmtId="172" fontId="14" fillId="0" borderId="20" xfId="2" applyNumberFormat="1" applyFont="1" applyFill="1" applyBorder="1" applyAlignment="1" applyProtection="1">
      <alignment horizontal="center" vertical="center" wrapText="1"/>
    </xf>
    <xf numFmtId="49" fontId="14" fillId="0" borderId="0" xfId="0" quotePrefix="1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49" fontId="10" fillId="0" borderId="26" xfId="0" quotePrefix="1" applyNumberFormat="1" applyFont="1" applyFill="1" applyBorder="1" applyAlignment="1" applyProtection="1">
      <alignment horizontal="center" vertical="center" wrapText="1"/>
    </xf>
    <xf numFmtId="0" fontId="10" fillId="0" borderId="32" xfId="0" applyFont="1" applyFill="1" applyBorder="1" applyAlignment="1" applyProtection="1">
      <alignment horizontal="center" vertical="center" wrapText="1"/>
    </xf>
    <xf numFmtId="44" fontId="9" fillId="0" borderId="0" xfId="2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left" vertical="center" wrapText="1"/>
    </xf>
    <xf numFmtId="0" fontId="11" fillId="0" borderId="34" xfId="4" applyFont="1" applyFill="1" applyBorder="1" applyAlignment="1">
      <alignment horizontal="center" vertical="center" wrapText="1"/>
    </xf>
    <xf numFmtId="49" fontId="10" fillId="0" borderId="4" xfId="0" quotePrefix="1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58" xfId="0" applyFont="1" applyFill="1" applyBorder="1" applyAlignment="1" applyProtection="1">
      <alignment horizontal="center" vertical="center" wrapText="1"/>
    </xf>
    <xf numFmtId="44" fontId="10" fillId="0" borderId="59" xfId="2" applyNumberFormat="1" applyFont="1" applyFill="1" applyBorder="1" applyAlignment="1" applyProtection="1">
      <alignment horizontal="center" vertical="center" wrapText="1"/>
    </xf>
    <xf numFmtId="44" fontId="10" fillId="0" borderId="58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/>
    <xf numFmtId="0" fontId="18" fillId="0" borderId="0" xfId="0" applyFont="1"/>
    <xf numFmtId="0" fontId="18" fillId="0" borderId="0" xfId="0" applyFont="1" applyFill="1"/>
    <xf numFmtId="165" fontId="8" fillId="0" borderId="10" xfId="1" applyNumberFormat="1" applyFont="1" applyFill="1" applyBorder="1" applyAlignment="1">
      <alignment horizontal="center" vertical="center" wrapText="1"/>
    </xf>
    <xf numFmtId="166" fontId="12" fillId="0" borderId="12" xfId="1" applyNumberFormat="1" applyFont="1" applyFill="1" applyBorder="1" applyAlignment="1">
      <alignment horizontal="center" vertical="center"/>
    </xf>
    <xf numFmtId="167" fontId="7" fillId="0" borderId="14" xfId="1" quotePrefix="1" applyNumberFormat="1" applyFont="1" applyFill="1" applyBorder="1" applyAlignment="1">
      <alignment horizontal="center" vertical="center" wrapText="1"/>
    </xf>
    <xf numFmtId="165" fontId="7" fillId="0" borderId="15" xfId="1" applyNumberFormat="1" applyFont="1" applyFill="1" applyBorder="1" applyAlignment="1">
      <alignment horizontal="left" vertical="center" wrapText="1"/>
    </xf>
    <xf numFmtId="166" fontId="9" fillId="0" borderId="15" xfId="1" applyNumberFormat="1" applyFont="1" applyFill="1" applyBorder="1" applyAlignment="1">
      <alignment horizontal="center" vertical="center"/>
    </xf>
    <xf numFmtId="166" fontId="7" fillId="3" borderId="16" xfId="1" applyNumberFormat="1" applyFont="1" applyFill="1" applyBorder="1" applyAlignment="1" applyProtection="1">
      <alignment horizontal="center" vertical="center"/>
      <protection locked="0"/>
    </xf>
    <xf numFmtId="164" fontId="12" fillId="0" borderId="17" xfId="2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167" fontId="7" fillId="0" borderId="18" xfId="1" quotePrefix="1" applyNumberFormat="1" applyFont="1" applyFill="1" applyBorder="1" applyAlignment="1">
      <alignment horizontal="center" vertical="center" wrapText="1"/>
    </xf>
    <xf numFmtId="165" fontId="7" fillId="0" borderId="19" xfId="1" applyNumberFormat="1" applyFont="1" applyFill="1" applyBorder="1" applyAlignment="1">
      <alignment horizontal="left" wrapText="1"/>
    </xf>
    <xf numFmtId="166" fontId="9" fillId="0" borderId="19" xfId="1" applyNumberFormat="1" applyFont="1" applyFill="1" applyBorder="1" applyAlignment="1">
      <alignment horizontal="center" vertical="center"/>
    </xf>
    <xf numFmtId="166" fontId="7" fillId="3" borderId="20" xfId="1" applyNumberFormat="1" applyFont="1" applyFill="1" applyBorder="1" applyAlignment="1" applyProtection="1">
      <alignment horizontal="center" vertical="center"/>
      <protection locked="0"/>
    </xf>
    <xf numFmtId="164" fontId="12" fillId="0" borderId="21" xfId="2" applyNumberFormat="1" applyFont="1" applyFill="1" applyBorder="1" applyAlignment="1">
      <alignment horizontal="center" vertical="center" wrapText="1"/>
    </xf>
    <xf numFmtId="166" fontId="7" fillId="3" borderId="37" xfId="1" applyNumberFormat="1" applyFont="1" applyFill="1" applyBorder="1" applyAlignment="1" applyProtection="1">
      <alignment horizontal="center" vertical="center"/>
      <protection locked="0"/>
    </xf>
    <xf numFmtId="164" fontId="12" fillId="0" borderId="55" xfId="2" applyNumberFormat="1" applyFont="1" applyFill="1" applyBorder="1" applyAlignment="1">
      <alignment horizontal="center" vertical="center" wrapText="1"/>
    </xf>
    <xf numFmtId="166" fontId="9" fillId="0" borderId="23" xfId="1" applyNumberFormat="1" applyFont="1" applyFill="1" applyBorder="1" applyAlignment="1">
      <alignment horizontal="center" vertical="center"/>
    </xf>
    <xf numFmtId="166" fontId="7" fillId="3" borderId="45" xfId="1" applyNumberFormat="1" applyFont="1" applyFill="1" applyBorder="1" applyAlignment="1" applyProtection="1">
      <alignment horizontal="center" vertical="center"/>
      <protection locked="0"/>
    </xf>
    <xf numFmtId="164" fontId="12" fillId="0" borderId="56" xfId="2" applyNumberFormat="1" applyFont="1" applyFill="1" applyBorder="1" applyAlignment="1">
      <alignment horizontal="center" vertical="center" wrapText="1"/>
    </xf>
    <xf numFmtId="166" fontId="7" fillId="3" borderId="38" xfId="1" applyNumberFormat="1" applyFont="1" applyFill="1" applyBorder="1" applyAlignment="1" applyProtection="1">
      <alignment horizontal="center" vertical="center"/>
      <protection locked="0"/>
    </xf>
    <xf numFmtId="166" fontId="7" fillId="3" borderId="54" xfId="1" applyNumberFormat="1" applyFont="1" applyFill="1" applyBorder="1" applyAlignment="1" applyProtection="1">
      <alignment horizontal="center" vertical="center"/>
      <protection locked="0"/>
    </xf>
    <xf numFmtId="166" fontId="9" fillId="0" borderId="34" xfId="1" applyNumberFormat="1" applyFont="1" applyFill="1" applyBorder="1" applyAlignment="1">
      <alignment horizontal="center" vertical="center"/>
    </xf>
    <xf numFmtId="166" fontId="7" fillId="3" borderId="39" xfId="1" applyNumberFormat="1" applyFont="1" applyFill="1" applyBorder="1" applyAlignment="1" applyProtection="1">
      <alignment horizontal="center" vertical="center"/>
      <protection locked="0"/>
    </xf>
    <xf numFmtId="164" fontId="12" fillId="0" borderId="57" xfId="2" applyNumberFormat="1" applyFont="1" applyFill="1" applyBorder="1" applyAlignment="1">
      <alignment horizontal="center" vertical="center" wrapText="1"/>
    </xf>
    <xf numFmtId="166" fontId="9" fillId="0" borderId="43" xfId="1" applyNumberFormat="1" applyFont="1" applyFill="1" applyBorder="1" applyAlignment="1">
      <alignment horizontal="center" vertical="center"/>
    </xf>
    <xf numFmtId="164" fontId="12" fillId="0" borderId="13" xfId="2" applyNumberFormat="1" applyFont="1" applyFill="1" applyBorder="1" applyAlignment="1">
      <alignment horizontal="center" vertical="center" wrapText="1"/>
    </xf>
    <xf numFmtId="0" fontId="18" fillId="0" borderId="0" xfId="0" applyFont="1" applyProtection="1"/>
    <xf numFmtId="0" fontId="18" fillId="0" borderId="4" xfId="0" applyFont="1" applyBorder="1" applyProtection="1"/>
    <xf numFmtId="0" fontId="18" fillId="0" borderId="0" xfId="0" applyFont="1" applyBorder="1" applyProtection="1"/>
    <xf numFmtId="0" fontId="18" fillId="0" borderId="6" xfId="0" applyFont="1" applyBorder="1" applyProtection="1"/>
    <xf numFmtId="0" fontId="18" fillId="0" borderId="7" xfId="0" applyFont="1" applyBorder="1" applyProtection="1"/>
    <xf numFmtId="0" fontId="18" fillId="0" borderId="0" xfId="1" applyNumberFormat="1" applyFont="1" applyAlignment="1" applyProtection="1">
      <alignment horizontal="center" vertical="center" wrapText="1"/>
    </xf>
    <xf numFmtId="0" fontId="18" fillId="0" borderId="0" xfId="0" applyFont="1" applyAlignment="1" applyProtection="1">
      <alignment wrapText="1"/>
    </xf>
    <xf numFmtId="0" fontId="18" fillId="0" borderId="29" xfId="1" applyNumberFormat="1" applyFont="1" applyBorder="1" applyAlignment="1" applyProtection="1">
      <alignment horizontal="center" vertical="center" wrapText="1"/>
    </xf>
    <xf numFmtId="42" fontId="18" fillId="0" borderId="15" xfId="2" applyNumberFormat="1" applyFont="1" applyBorder="1" applyAlignment="1" applyProtection="1">
      <alignment wrapText="1"/>
    </xf>
    <xf numFmtId="42" fontId="18" fillId="0" borderId="37" xfId="2" applyNumberFormat="1" applyFont="1" applyBorder="1" applyAlignment="1" applyProtection="1">
      <alignment wrapText="1"/>
    </xf>
    <xf numFmtId="0" fontId="18" fillId="0" borderId="30" xfId="1" applyNumberFormat="1" applyFont="1" applyBorder="1" applyAlignment="1" applyProtection="1">
      <alignment horizontal="center" vertical="center" wrapText="1"/>
    </xf>
    <xf numFmtId="42" fontId="18" fillId="0" borderId="23" xfId="2" applyNumberFormat="1" applyFont="1" applyBorder="1" applyAlignment="1" applyProtection="1">
      <alignment wrapText="1"/>
    </xf>
    <xf numFmtId="42" fontId="18" fillId="0" borderId="38" xfId="2" applyNumberFormat="1" applyFont="1" applyBorder="1" applyAlignment="1" applyProtection="1">
      <alignment wrapText="1"/>
    </xf>
    <xf numFmtId="42" fontId="18" fillId="0" borderId="19" xfId="2" applyNumberFormat="1" applyFont="1" applyBorder="1" applyAlignment="1" applyProtection="1">
      <alignment wrapText="1"/>
    </xf>
    <xf numFmtId="0" fontId="18" fillId="0" borderId="0" xfId="1" applyNumberFormat="1" applyFont="1" applyBorder="1" applyAlignment="1" applyProtection="1">
      <alignment horizontal="center" vertical="center" wrapText="1"/>
    </xf>
    <xf numFmtId="42" fontId="18" fillId="0" borderId="0" xfId="2" applyNumberFormat="1" applyFont="1" applyBorder="1" applyAlignment="1" applyProtection="1">
      <alignment wrapText="1"/>
    </xf>
    <xf numFmtId="165" fontId="8" fillId="0" borderId="36" xfId="1" applyNumberFormat="1" applyFont="1" applyFill="1" applyBorder="1" applyAlignment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18" fillId="0" borderId="32" xfId="1" applyNumberFormat="1" applyFont="1" applyBorder="1" applyAlignment="1" applyProtection="1">
      <alignment horizontal="center" vertical="center" wrapText="1"/>
    </xf>
    <xf numFmtId="42" fontId="18" fillId="0" borderId="11" xfId="2" applyNumberFormat="1" applyFont="1" applyBorder="1" applyAlignment="1" applyProtection="1">
      <alignment wrapText="1"/>
    </xf>
    <xf numFmtId="0" fontId="18" fillId="0" borderId="0" xfId="0" applyFont="1" applyFill="1" applyBorder="1" applyProtection="1"/>
    <xf numFmtId="0" fontId="18" fillId="0" borderId="14" xfId="1" applyNumberFormat="1" applyFont="1" applyBorder="1" applyAlignment="1" applyProtection="1">
      <alignment horizontal="center" vertical="center" wrapText="1"/>
    </xf>
    <xf numFmtId="42" fontId="18" fillId="0" borderId="16" xfId="2" applyNumberFormat="1" applyFont="1" applyBorder="1" applyAlignment="1" applyProtection="1">
      <alignment wrapText="1"/>
    </xf>
    <xf numFmtId="0" fontId="18" fillId="0" borderId="22" xfId="1" applyNumberFormat="1" applyFont="1" applyBorder="1" applyAlignment="1" applyProtection="1">
      <alignment horizontal="center" vertical="center" wrapText="1"/>
    </xf>
    <xf numFmtId="42" fontId="18" fillId="0" borderId="24" xfId="2" applyNumberFormat="1" applyFont="1" applyBorder="1" applyAlignment="1" applyProtection="1">
      <alignment wrapText="1"/>
    </xf>
    <xf numFmtId="0" fontId="18" fillId="0" borderId="18" xfId="1" applyNumberFormat="1" applyFont="1" applyBorder="1" applyAlignment="1" applyProtection="1">
      <alignment horizontal="center" vertical="center" wrapText="1"/>
    </xf>
    <xf numFmtId="42" fontId="18" fillId="0" borderId="20" xfId="2" applyNumberFormat="1" applyFont="1" applyBorder="1" applyAlignment="1" applyProtection="1">
      <alignment wrapText="1"/>
    </xf>
    <xf numFmtId="42" fontId="18" fillId="0" borderId="41" xfId="2" applyNumberFormat="1" applyFont="1" applyBorder="1" applyAlignment="1" applyProtection="1">
      <alignment wrapText="1"/>
    </xf>
    <xf numFmtId="0" fontId="14" fillId="0" borderId="0" xfId="0" applyFont="1" applyFill="1" applyProtection="1"/>
    <xf numFmtId="0" fontId="14" fillId="0" borderId="0" xfId="0" applyFont="1" applyFill="1" applyAlignment="1" applyProtection="1">
      <alignment horizontal="center"/>
    </xf>
    <xf numFmtId="0" fontId="14" fillId="0" borderId="0" xfId="0" applyFont="1" applyFill="1" applyAlignment="1" applyProtection="1">
      <alignment horizontal="left" wrapText="1"/>
    </xf>
    <xf numFmtId="0" fontId="14" fillId="0" borderId="0" xfId="0" applyFont="1" applyFill="1" applyAlignment="1" applyProtection="1">
      <alignment horizontal="center" vertical="center" wrapText="1"/>
    </xf>
    <xf numFmtId="169" fontId="14" fillId="0" borderId="0" xfId="1" applyNumberFormat="1" applyFont="1" applyFill="1" applyProtection="1"/>
    <xf numFmtId="0" fontId="14" fillId="0" borderId="0" xfId="0" applyFont="1" applyFill="1" applyBorder="1" applyProtection="1"/>
    <xf numFmtId="0" fontId="14" fillId="0" borderId="4" xfId="0" applyFont="1" applyFill="1" applyBorder="1" applyProtection="1"/>
    <xf numFmtId="0" fontId="14" fillId="0" borderId="5" xfId="0" applyFont="1" applyFill="1" applyBorder="1" applyProtection="1"/>
    <xf numFmtId="0" fontId="10" fillId="0" borderId="4" xfId="0" applyFont="1" applyFill="1" applyBorder="1" applyProtection="1"/>
    <xf numFmtId="0" fontId="10" fillId="0" borderId="5" xfId="0" applyFont="1" applyFill="1" applyBorder="1" applyProtection="1"/>
    <xf numFmtId="0" fontId="10" fillId="0" borderId="0" xfId="0" applyFont="1" applyFill="1" applyBorder="1" applyProtection="1"/>
    <xf numFmtId="0" fontId="14" fillId="0" borderId="4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0" fontId="14" fillId="0" borderId="19" xfId="0" applyFont="1" applyFill="1" applyBorder="1" applyAlignment="1" applyProtection="1">
      <alignment vertical="center" wrapText="1"/>
    </xf>
    <xf numFmtId="171" fontId="20" fillId="0" borderId="27" xfId="0" applyNumberFormat="1" applyFont="1" applyFill="1" applyBorder="1" applyProtection="1"/>
    <xf numFmtId="171" fontId="20" fillId="0" borderId="41" xfId="0" applyNumberFormat="1" applyFont="1" applyFill="1" applyBorder="1" applyProtection="1"/>
    <xf numFmtId="0" fontId="21" fillId="0" borderId="0" xfId="0" applyFont="1" applyFill="1" applyBorder="1" applyProtection="1"/>
    <xf numFmtId="164" fontId="14" fillId="6" borderId="29" xfId="2" applyNumberFormat="1" applyFont="1" applyFill="1" applyBorder="1" applyProtection="1">
      <protection locked="0"/>
    </xf>
    <xf numFmtId="0" fontId="18" fillId="0" borderId="15" xfId="0" applyFont="1" applyBorder="1" applyAlignment="1" applyProtection="1">
      <alignment horizontal="center" vertical="center" wrapText="1"/>
    </xf>
    <xf numFmtId="0" fontId="18" fillId="0" borderId="16" xfId="0" applyFont="1" applyBorder="1" applyAlignment="1" applyProtection="1">
      <alignment horizontal="center" vertical="center" wrapText="1"/>
    </xf>
    <xf numFmtId="164" fontId="14" fillId="6" borderId="31" xfId="2" applyNumberFormat="1" applyFont="1" applyFill="1" applyBorder="1" applyProtection="1">
      <protection locked="0"/>
    </xf>
    <xf numFmtId="0" fontId="18" fillId="0" borderId="19" xfId="0" applyFont="1" applyBorder="1" applyAlignment="1" applyProtection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</xf>
    <xf numFmtId="172" fontId="20" fillId="0" borderId="26" xfId="0" applyNumberFormat="1" applyFont="1" applyFill="1" applyBorder="1" applyProtection="1"/>
    <xf numFmtId="172" fontId="20" fillId="0" borderId="13" xfId="0" applyNumberFormat="1" applyFont="1" applyFill="1" applyBorder="1" applyProtection="1"/>
    <xf numFmtId="172" fontId="20" fillId="0" borderId="0" xfId="0" applyNumberFormat="1" applyFont="1" applyFill="1" applyBorder="1" applyProtection="1"/>
    <xf numFmtId="0" fontId="21" fillId="0" borderId="0" xfId="0" applyFont="1" applyFill="1" applyProtection="1"/>
    <xf numFmtId="0" fontId="14" fillId="0" borderId="1" xfId="0" applyFont="1" applyFill="1" applyBorder="1" applyProtection="1"/>
    <xf numFmtId="0" fontId="14" fillId="0" borderId="3" xfId="0" applyFont="1" applyFill="1" applyBorder="1" applyProtection="1"/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Protection="1"/>
    <xf numFmtId="0" fontId="21" fillId="0" borderId="7" xfId="0" applyFont="1" applyFill="1" applyBorder="1" applyProtection="1"/>
    <xf numFmtId="0" fontId="14" fillId="0" borderId="7" xfId="0" applyFont="1" applyFill="1" applyBorder="1" applyProtection="1"/>
    <xf numFmtId="0" fontId="14" fillId="0" borderId="8" xfId="0" applyFont="1" applyFill="1" applyBorder="1" applyProtection="1"/>
    <xf numFmtId="0" fontId="21" fillId="0" borderId="0" xfId="0" applyFont="1" applyFill="1" applyAlignment="1" applyProtection="1">
      <alignment horizontal="center"/>
    </xf>
    <xf numFmtId="0" fontId="21" fillId="0" borderId="0" xfId="0" applyFont="1" applyFill="1" applyAlignment="1" applyProtection="1">
      <alignment horizontal="left"/>
    </xf>
    <xf numFmtId="44" fontId="21" fillId="0" borderId="0" xfId="2" applyNumberFormat="1" applyFont="1" applyFill="1" applyProtection="1"/>
    <xf numFmtId="0" fontId="14" fillId="2" borderId="22" xfId="0" applyFont="1" applyFill="1" applyBorder="1" applyAlignment="1" applyProtection="1">
      <alignment horizontal="left" vertical="center" wrapText="1"/>
    </xf>
    <xf numFmtId="49" fontId="11" fillId="0" borderId="4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15" fillId="4" borderId="26" xfId="0" applyFont="1" applyFill="1" applyBorder="1" applyAlignment="1" applyProtection="1">
      <alignment horizontal="center" vertical="center" wrapText="1"/>
    </xf>
    <xf numFmtId="0" fontId="15" fillId="4" borderId="9" xfId="0" applyFont="1" applyFill="1" applyBorder="1" applyAlignment="1" applyProtection="1">
      <alignment horizontal="center" vertical="center" wrapText="1"/>
    </xf>
    <xf numFmtId="0" fontId="13" fillId="0" borderId="26" xfId="1" applyNumberFormat="1" applyFont="1" applyBorder="1" applyAlignment="1" applyProtection="1">
      <alignment horizontal="left" vertical="top" wrapText="1"/>
    </xf>
    <xf numFmtId="0" fontId="13" fillId="0" borderId="9" xfId="1" applyNumberFormat="1" applyFont="1" applyBorder="1" applyAlignment="1" applyProtection="1">
      <alignment horizontal="left" vertical="top" wrapText="1"/>
    </xf>
    <xf numFmtId="0" fontId="13" fillId="0" borderId="27" xfId="1" applyNumberFormat="1" applyFont="1" applyBorder="1" applyAlignment="1" applyProtection="1">
      <alignment horizontal="left" vertical="top" wrapText="1"/>
    </xf>
    <xf numFmtId="42" fontId="7" fillId="0" borderId="37" xfId="0" applyNumberFormat="1" applyFont="1" applyBorder="1" applyAlignment="1" applyProtection="1">
      <alignment horizontal="left" wrapText="1"/>
    </xf>
    <xf numFmtId="42" fontId="7" fillId="0" borderId="53" xfId="0" applyNumberFormat="1" applyFont="1" applyBorder="1" applyAlignment="1" applyProtection="1">
      <alignment horizontal="left" wrapText="1"/>
    </xf>
    <xf numFmtId="42" fontId="7" fillId="0" borderId="38" xfId="0" applyNumberFormat="1" applyFont="1" applyBorder="1" applyAlignment="1" applyProtection="1">
      <alignment horizontal="left" wrapText="1"/>
    </xf>
    <xf numFmtId="42" fontId="7" fillId="0" borderId="48" xfId="0" applyNumberFormat="1" applyFont="1" applyBorder="1" applyAlignment="1" applyProtection="1">
      <alignment horizontal="left" wrapText="1"/>
    </xf>
    <xf numFmtId="42" fontId="7" fillId="0" borderId="39" xfId="0" applyNumberFormat="1" applyFont="1" applyBorder="1" applyAlignment="1" applyProtection="1">
      <alignment horizontal="left" wrapText="1"/>
    </xf>
    <xf numFmtId="42" fontId="7" fillId="0" borderId="47" xfId="0" applyNumberFormat="1" applyFont="1" applyBorder="1" applyAlignment="1" applyProtection="1">
      <alignment horizontal="left" wrapText="1"/>
    </xf>
    <xf numFmtId="42" fontId="7" fillId="0" borderId="12" xfId="0" applyNumberFormat="1" applyFont="1" applyBorder="1" applyAlignment="1" applyProtection="1">
      <alignment horizontal="left" wrapText="1"/>
    </xf>
    <xf numFmtId="42" fontId="7" fillId="0" borderId="10" xfId="0" applyNumberFormat="1" applyFont="1" applyBorder="1" applyAlignment="1" applyProtection="1">
      <alignment horizontal="left" wrapText="1"/>
    </xf>
    <xf numFmtId="0" fontId="3" fillId="2" borderId="2" xfId="0" applyFont="1" applyFill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10" fillId="0" borderId="1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42" fontId="7" fillId="0" borderId="14" xfId="0" applyNumberFormat="1" applyFont="1" applyBorder="1" applyAlignment="1" applyProtection="1">
      <alignment horizontal="left" wrapText="1"/>
    </xf>
    <xf numFmtId="42" fontId="7" fillId="0" borderId="15" xfId="0" applyNumberFormat="1" applyFont="1" applyBorder="1" applyAlignment="1" applyProtection="1">
      <alignment horizontal="left" wrapText="1"/>
    </xf>
    <xf numFmtId="0" fontId="14" fillId="2" borderId="22" xfId="0" applyFont="1" applyFill="1" applyBorder="1" applyAlignment="1" applyProtection="1">
      <alignment horizontal="left" vertical="center" wrapText="1"/>
    </xf>
    <xf numFmtId="0" fontId="14" fillId="2" borderId="23" xfId="0" applyFont="1" applyFill="1" applyBorder="1" applyAlignment="1" applyProtection="1">
      <alignment horizontal="left" vertical="center" wrapText="1"/>
    </xf>
    <xf numFmtId="0" fontId="10" fillId="0" borderId="26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165" fontId="8" fillId="0" borderId="1" xfId="1" applyNumberFormat="1" applyFont="1" applyFill="1" applyBorder="1" applyAlignment="1">
      <alignment horizontal="left"/>
    </xf>
    <xf numFmtId="165" fontId="8" fillId="0" borderId="2" xfId="1" applyNumberFormat="1" applyFont="1" applyFill="1" applyBorder="1" applyAlignment="1">
      <alignment horizontal="left"/>
    </xf>
    <xf numFmtId="165" fontId="8" fillId="0" borderId="3" xfId="1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8" fillId="0" borderId="7" xfId="3" applyFont="1" applyFill="1" applyBorder="1" applyAlignment="1">
      <alignment horizontal="center"/>
    </xf>
    <xf numFmtId="0" fontId="8" fillId="0" borderId="8" xfId="3" applyFont="1" applyFill="1" applyBorder="1" applyAlignment="1">
      <alignment horizontal="center"/>
    </xf>
    <xf numFmtId="165" fontId="8" fillId="0" borderId="26" xfId="1" applyNumberFormat="1" applyFont="1" applyFill="1" applyBorder="1" applyAlignment="1">
      <alignment horizontal="center" vertical="center"/>
    </xf>
    <xf numFmtId="165" fontId="8" fillId="0" borderId="27" xfId="1" applyNumberFormat="1" applyFont="1" applyFill="1" applyBorder="1" applyAlignment="1">
      <alignment horizontal="center" vertical="center"/>
    </xf>
    <xf numFmtId="49" fontId="10" fillId="9" borderId="6" xfId="0" applyNumberFormat="1" applyFont="1" applyFill="1" applyBorder="1" applyAlignment="1">
      <alignment horizontal="right" vertical="center"/>
    </xf>
    <xf numFmtId="49" fontId="10" fillId="9" borderId="7" xfId="0" applyNumberFormat="1" applyFont="1" applyFill="1" applyBorder="1" applyAlignment="1">
      <alignment horizontal="right" vertical="center"/>
    </xf>
    <xf numFmtId="49" fontId="10" fillId="9" borderId="8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/>
    </xf>
    <xf numFmtId="49" fontId="10" fillId="0" borderId="2" xfId="0" applyNumberFormat="1" applyFont="1" applyFill="1" applyBorder="1" applyAlignment="1">
      <alignment horizontal="left"/>
    </xf>
    <xf numFmtId="49" fontId="10" fillId="0" borderId="5" xfId="0" applyNumberFormat="1" applyFont="1" applyFill="1" applyBorder="1" applyAlignment="1">
      <alignment horizontal="left"/>
    </xf>
    <xf numFmtId="49" fontId="10" fillId="9" borderId="26" xfId="0" applyNumberFormat="1" applyFont="1" applyFill="1" applyBorder="1" applyAlignment="1">
      <alignment horizontal="right" vertical="center"/>
    </xf>
    <xf numFmtId="49" fontId="10" fillId="9" borderId="9" xfId="0" applyNumberFormat="1" applyFont="1" applyFill="1" applyBorder="1" applyAlignment="1">
      <alignment horizontal="right" vertical="center"/>
    </xf>
    <xf numFmtId="49" fontId="10" fillId="9" borderId="10" xfId="0" applyNumberFormat="1" applyFont="1" applyFill="1" applyBorder="1" applyAlignment="1">
      <alignment horizontal="right" vertical="center"/>
    </xf>
    <xf numFmtId="49" fontId="11" fillId="0" borderId="51" xfId="0" applyNumberFormat="1" applyFont="1" applyFill="1" applyBorder="1" applyAlignment="1">
      <alignment horizontal="center" vertical="center"/>
    </xf>
    <xf numFmtId="49" fontId="11" fillId="0" borderId="42" xfId="0" applyNumberFormat="1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wrapText="1"/>
    </xf>
    <xf numFmtId="0" fontId="11" fillId="0" borderId="43" xfId="0" applyFont="1" applyFill="1" applyBorder="1" applyAlignment="1">
      <alignment horizontal="center" wrapText="1"/>
    </xf>
    <xf numFmtId="49" fontId="11" fillId="0" borderId="33" xfId="0" applyNumberFormat="1" applyFont="1" applyFill="1" applyBorder="1" applyAlignment="1">
      <alignment horizontal="center" vertical="center"/>
    </xf>
    <xf numFmtId="0" fontId="11" fillId="0" borderId="34" xfId="4" applyFont="1" applyFill="1" applyBorder="1" applyAlignment="1">
      <alignment horizontal="center" vertical="center" wrapText="1"/>
    </xf>
    <xf numFmtId="0" fontId="11" fillId="0" borderId="43" xfId="4" applyFont="1" applyFill="1" applyBorder="1" applyAlignment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49" fontId="11" fillId="0" borderId="35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10" fillId="0" borderId="26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0" fontId="10" fillId="0" borderId="27" xfId="0" applyFont="1" applyFill="1" applyBorder="1" applyAlignment="1">
      <alignment horizontal="left"/>
    </xf>
    <xf numFmtId="49" fontId="10" fillId="9" borderId="27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 applyProtection="1">
      <alignment horizontal="left" vertical="center" wrapText="1"/>
    </xf>
    <xf numFmtId="0" fontId="17" fillId="8" borderId="26" xfId="0" applyFont="1" applyFill="1" applyBorder="1" applyAlignment="1" applyProtection="1">
      <alignment horizontal="center"/>
    </xf>
    <xf numFmtId="0" fontId="17" fillId="8" borderId="9" xfId="0" applyFont="1" applyFill="1" applyBorder="1" applyAlignment="1" applyProtection="1">
      <alignment horizontal="center"/>
    </xf>
    <xf numFmtId="0" fontId="17" fillId="8" borderId="27" xfId="0" applyFont="1" applyFill="1" applyBorder="1" applyAlignment="1" applyProtection="1">
      <alignment horizontal="center"/>
    </xf>
    <xf numFmtId="0" fontId="17" fillId="8" borderId="2" xfId="0" applyFont="1" applyFill="1" applyBorder="1" applyAlignment="1" applyProtection="1">
      <alignment horizontal="center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13" fillId="0" borderId="26" xfId="0" applyFont="1" applyFill="1" applyBorder="1" applyAlignment="1" applyProtection="1">
      <alignment horizontal="center" vertical="center" wrapText="1"/>
    </xf>
    <xf numFmtId="0" fontId="13" fillId="0" borderId="27" xfId="0" applyFont="1" applyFill="1" applyBorder="1" applyAlignment="1" applyProtection="1">
      <alignment horizontal="center" vertical="center" wrapText="1"/>
    </xf>
    <xf numFmtId="0" fontId="13" fillId="0" borderId="32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46" xfId="0" applyFont="1" applyFill="1" applyBorder="1" applyAlignment="1" applyProtection="1">
      <alignment horizontal="center" vertical="center" wrapText="1"/>
    </xf>
    <xf numFmtId="44" fontId="14" fillId="0" borderId="61" xfId="2" applyNumberFormat="1" applyFont="1" applyFill="1" applyBorder="1" applyAlignment="1" applyProtection="1">
      <alignment horizontal="center" vertical="center" wrapText="1"/>
    </xf>
    <xf numFmtId="44" fontId="13" fillId="0" borderId="26" xfId="2" applyNumberFormat="1" applyFont="1" applyFill="1" applyBorder="1" applyAlignment="1" applyProtection="1"/>
    <xf numFmtId="49" fontId="3" fillId="0" borderId="26" xfId="0" applyNumberFormat="1" applyFont="1" applyFill="1" applyBorder="1" applyAlignment="1" applyProtection="1">
      <alignment horizontal="left" vertical="center" wrapText="1"/>
    </xf>
    <xf numFmtId="49" fontId="14" fillId="0" borderId="9" xfId="0" quotePrefix="1" applyNumberFormat="1" applyFont="1" applyFill="1" applyBorder="1" applyAlignment="1" applyProtection="1">
      <alignment horizontal="left" vertical="center" wrapText="1"/>
    </xf>
    <xf numFmtId="49" fontId="14" fillId="0" borderId="27" xfId="0" quotePrefix="1" applyNumberFormat="1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49" fontId="3" fillId="0" borderId="40" xfId="0" applyNumberFormat="1" applyFont="1" applyFill="1" applyBorder="1" applyAlignment="1" applyProtection="1">
      <alignment horizontal="center" vertical="center" wrapText="1"/>
    </xf>
    <xf numFmtId="49" fontId="3" fillId="0" borderId="36" xfId="0" applyNumberFormat="1" applyFont="1" applyFill="1" applyBorder="1" applyAlignment="1" applyProtection="1">
      <alignment horizontal="center" vertical="center" wrapText="1"/>
    </xf>
    <xf numFmtId="49" fontId="3" fillId="0" borderId="58" xfId="0" applyNumberFormat="1" applyFont="1" applyFill="1" applyBorder="1" applyAlignment="1" applyProtection="1">
      <alignment horizontal="center" vertical="center" wrapText="1"/>
    </xf>
    <xf numFmtId="0" fontId="14" fillId="0" borderId="36" xfId="0" applyFont="1" applyFill="1" applyBorder="1" applyAlignment="1" applyProtection="1">
      <alignment horizontal="center" vertical="center" wrapText="1"/>
    </xf>
    <xf numFmtId="0" fontId="14" fillId="0" borderId="58" xfId="0" applyFont="1" applyFill="1" applyBorder="1" applyAlignment="1" applyProtection="1">
      <alignment horizontal="center" vertical="center" wrapText="1"/>
    </xf>
    <xf numFmtId="0" fontId="14" fillId="0" borderId="40" xfId="0" applyFont="1" applyFill="1" applyBorder="1" applyAlignment="1" applyProtection="1">
      <alignment horizontal="center" vertical="center" wrapText="1"/>
    </xf>
    <xf numFmtId="0" fontId="22" fillId="0" borderId="26" xfId="1" applyNumberFormat="1" applyFont="1" applyBorder="1" applyAlignment="1" applyProtection="1">
      <alignment horizontal="center" vertical="center" wrapText="1"/>
    </xf>
    <xf numFmtId="0" fontId="22" fillId="0" borderId="9" xfId="1" applyNumberFormat="1" applyFont="1" applyBorder="1" applyAlignment="1" applyProtection="1">
      <alignment horizontal="center" vertical="center" wrapText="1"/>
    </xf>
    <xf numFmtId="0" fontId="22" fillId="0" borderId="27" xfId="1" applyNumberFormat="1" applyFont="1" applyBorder="1" applyAlignment="1" applyProtection="1">
      <alignment horizontal="center" vertical="center" wrapText="1"/>
    </xf>
    <xf numFmtId="0" fontId="18" fillId="0" borderId="62" xfId="1" applyNumberFormat="1" applyFont="1" applyBorder="1" applyAlignment="1" applyProtection="1">
      <alignment horizontal="center" vertical="center" wrapText="1"/>
    </xf>
    <xf numFmtId="0" fontId="14" fillId="2" borderId="33" xfId="0" applyFont="1" applyFill="1" applyBorder="1" applyAlignment="1" applyProtection="1">
      <alignment horizontal="left" vertical="center" wrapText="1"/>
    </xf>
    <xf numFmtId="0" fontId="14" fillId="2" borderId="34" xfId="0" applyFont="1" applyFill="1" applyBorder="1" applyAlignment="1" applyProtection="1">
      <alignment horizontal="left" vertical="center" wrapText="1"/>
    </xf>
    <xf numFmtId="42" fontId="18" fillId="0" borderId="34" xfId="2" applyNumberFormat="1" applyFont="1" applyBorder="1" applyAlignment="1" applyProtection="1">
      <alignment wrapText="1"/>
    </xf>
    <xf numFmtId="42" fontId="18" fillId="0" borderId="54" xfId="2" applyNumberFormat="1" applyFont="1" applyBorder="1" applyAlignment="1" applyProtection="1">
      <alignment wrapText="1"/>
    </xf>
    <xf numFmtId="42" fontId="12" fillId="5" borderId="63" xfId="2" applyNumberFormat="1" applyFont="1" applyFill="1" applyBorder="1" applyAlignment="1" applyProtection="1">
      <alignment wrapText="1"/>
    </xf>
    <xf numFmtId="0" fontId="21" fillId="0" borderId="23" xfId="1" applyNumberFormat="1" applyFont="1" applyBorder="1" applyAlignment="1" applyProtection="1">
      <alignment horizontal="left" vertical="center" wrapText="1"/>
    </xf>
    <xf numFmtId="0" fontId="21" fillId="0" borderId="14" xfId="1" applyNumberFormat="1" applyFont="1" applyBorder="1" applyAlignment="1" applyProtection="1">
      <alignment horizontal="left" vertical="center" wrapText="1"/>
    </xf>
    <xf numFmtId="0" fontId="21" fillId="0" borderId="15" xfId="1" applyNumberFormat="1" applyFont="1" applyBorder="1" applyAlignment="1" applyProtection="1">
      <alignment horizontal="left" vertical="center" wrapText="1"/>
    </xf>
    <xf numFmtId="0" fontId="21" fillId="0" borderId="22" xfId="1" applyNumberFormat="1" applyFont="1" applyBorder="1" applyAlignment="1" applyProtection="1">
      <alignment horizontal="left" vertical="center" wrapText="1"/>
    </xf>
    <xf numFmtId="0" fontId="21" fillId="0" borderId="18" xfId="1" applyNumberFormat="1" applyFont="1" applyBorder="1" applyAlignment="1" applyProtection="1">
      <alignment horizontal="left" vertical="center" wrapText="1"/>
    </xf>
    <xf numFmtId="0" fontId="21" fillId="0" borderId="19" xfId="1" applyNumberFormat="1" applyFont="1" applyBorder="1" applyAlignment="1" applyProtection="1">
      <alignment horizontal="left" vertical="center" wrapText="1"/>
    </xf>
    <xf numFmtId="42" fontId="8" fillId="11" borderId="26" xfId="0" applyNumberFormat="1" applyFont="1" applyFill="1" applyBorder="1" applyAlignment="1" applyProtection="1">
      <alignment horizontal="center" wrapText="1"/>
    </xf>
    <xf numFmtId="42" fontId="8" fillId="11" borderId="9" xfId="0" applyNumberFormat="1" applyFont="1" applyFill="1" applyBorder="1" applyAlignment="1" applyProtection="1">
      <alignment horizontal="center" wrapText="1"/>
    </xf>
    <xf numFmtId="42" fontId="8" fillId="11" borderId="27" xfId="0" applyNumberFormat="1" applyFont="1" applyFill="1" applyBorder="1" applyAlignment="1" applyProtection="1">
      <alignment horizontal="center" wrapText="1"/>
    </xf>
    <xf numFmtId="42" fontId="8" fillId="11" borderId="13" xfId="0" applyNumberFormat="1" applyFont="1" applyFill="1" applyBorder="1" applyAlignment="1" applyProtection="1">
      <alignment horizontal="center" wrapText="1"/>
    </xf>
    <xf numFmtId="42" fontId="8" fillId="11" borderId="4" xfId="0" applyNumberFormat="1" applyFont="1" applyFill="1" applyBorder="1" applyAlignment="1" applyProtection="1">
      <alignment horizontal="center" wrapText="1"/>
    </xf>
    <xf numFmtId="42" fontId="8" fillId="11" borderId="0" xfId="0" applyNumberFormat="1" applyFont="1" applyFill="1" applyBorder="1" applyAlignment="1" applyProtection="1">
      <alignment horizontal="center" wrapText="1"/>
    </xf>
    <xf numFmtId="42" fontId="13" fillId="11" borderId="36" xfId="0" applyNumberFormat="1" applyFont="1" applyFill="1" applyBorder="1" applyAlignment="1" applyProtection="1">
      <alignment wrapText="1"/>
    </xf>
    <xf numFmtId="42" fontId="8" fillId="11" borderId="5" xfId="0" applyNumberFormat="1" applyFont="1" applyFill="1" applyBorder="1" applyAlignment="1" applyProtection="1">
      <alignment horizontal="center" wrapText="1"/>
    </xf>
    <xf numFmtId="42" fontId="13" fillId="11" borderId="40" xfId="0" applyNumberFormat="1" applyFont="1" applyFill="1" applyBorder="1" applyAlignment="1" applyProtection="1">
      <alignment wrapText="1"/>
    </xf>
    <xf numFmtId="42" fontId="8" fillId="11" borderId="6" xfId="0" applyNumberFormat="1" applyFont="1" applyFill="1" applyBorder="1" applyAlignment="1" applyProtection="1">
      <alignment horizontal="center" wrapText="1"/>
    </xf>
    <xf numFmtId="42" fontId="8" fillId="11" borderId="7" xfId="0" applyNumberFormat="1" applyFont="1" applyFill="1" applyBorder="1" applyAlignment="1" applyProtection="1">
      <alignment horizontal="center" wrapText="1"/>
    </xf>
    <xf numFmtId="42" fontId="8" fillId="11" borderId="8" xfId="0" applyNumberFormat="1" applyFont="1" applyFill="1" applyBorder="1" applyAlignment="1" applyProtection="1">
      <alignment horizontal="center" wrapText="1"/>
    </xf>
    <xf numFmtId="42" fontId="13" fillId="11" borderId="13" xfId="0" applyNumberFormat="1" applyFont="1" applyFill="1" applyBorder="1" applyAlignment="1" applyProtection="1">
      <alignment wrapText="1"/>
    </xf>
    <xf numFmtId="0" fontId="22" fillId="0" borderId="13" xfId="0" applyFont="1" applyBorder="1" applyAlignment="1" applyProtection="1">
      <alignment horizontal="center" wrapText="1"/>
    </xf>
    <xf numFmtId="0" fontId="22" fillId="0" borderId="26" xfId="0" applyFont="1" applyBorder="1" applyAlignment="1" applyProtection="1">
      <alignment horizontal="center" wrapText="1"/>
    </xf>
    <xf numFmtId="0" fontId="22" fillId="0" borderId="27" xfId="0" applyFont="1" applyBorder="1" applyAlignment="1" applyProtection="1">
      <alignment horizontal="center" wrapText="1"/>
    </xf>
    <xf numFmtId="42" fontId="12" fillId="5" borderId="55" xfId="2" applyNumberFormat="1" applyFont="1" applyFill="1" applyBorder="1" applyAlignment="1" applyProtection="1">
      <alignment wrapText="1"/>
    </xf>
    <xf numFmtId="42" fontId="12" fillId="5" borderId="56" xfId="2" applyNumberFormat="1" applyFont="1" applyFill="1" applyBorder="1" applyAlignment="1" applyProtection="1">
      <alignment wrapText="1"/>
    </xf>
    <xf numFmtId="42" fontId="12" fillId="5" borderId="57" xfId="2" applyNumberFormat="1" applyFont="1" applyFill="1" applyBorder="1" applyAlignment="1" applyProtection="1">
      <alignment wrapText="1"/>
    </xf>
    <xf numFmtId="42" fontId="12" fillId="0" borderId="26" xfId="2" applyNumberFormat="1" applyFont="1" applyBorder="1" applyAlignment="1" applyProtection="1">
      <alignment wrapText="1"/>
    </xf>
    <xf numFmtId="42" fontId="12" fillId="0" borderId="13" xfId="2" applyNumberFormat="1" applyFont="1" applyBorder="1" applyAlignment="1" applyProtection="1">
      <alignment wrapText="1"/>
    </xf>
    <xf numFmtId="42" fontId="12" fillId="5" borderId="13" xfId="2" applyNumberFormat="1" applyFont="1" applyFill="1" applyBorder="1" applyAlignment="1" applyProtection="1">
      <alignment wrapText="1"/>
    </xf>
    <xf numFmtId="42" fontId="18" fillId="2" borderId="34" xfId="2" applyNumberFormat="1" applyFont="1" applyFill="1" applyBorder="1" applyAlignment="1" applyProtection="1">
      <alignment horizontal="center" wrapText="1"/>
    </xf>
    <xf numFmtId="44" fontId="12" fillId="6" borderId="13" xfId="2" applyFont="1" applyFill="1" applyBorder="1" applyAlignment="1" applyProtection="1">
      <alignment horizontal="center" vertical="center" wrapText="1"/>
      <protection locked="0"/>
    </xf>
    <xf numFmtId="44" fontId="9" fillId="6" borderId="32" xfId="2" applyFont="1" applyFill="1" applyBorder="1" applyAlignment="1" applyProtection="1">
      <alignment horizontal="center" vertical="center" wrapText="1"/>
      <protection locked="0"/>
    </xf>
    <xf numFmtId="164" fontId="22" fillId="0" borderId="41" xfId="2" applyNumberFormat="1" applyFont="1" applyBorder="1" applyProtection="1"/>
    <xf numFmtId="0" fontId="9" fillId="0" borderId="26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18" fillId="0" borderId="0" xfId="0" applyFont="1" applyFill="1" applyProtection="1"/>
    <xf numFmtId="0" fontId="11" fillId="0" borderId="34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34" xfId="4" applyFont="1" applyFill="1" applyBorder="1" applyAlignment="1">
      <alignment horizontal="left" vertical="center" wrapText="1"/>
    </xf>
    <xf numFmtId="0" fontId="11" fillId="0" borderId="28" xfId="4" applyFont="1" applyFill="1" applyBorder="1" applyAlignment="1">
      <alignment horizontal="left" vertical="center" wrapText="1"/>
    </xf>
    <xf numFmtId="0" fontId="11" fillId="0" borderId="49" xfId="4" applyFont="1" applyFill="1" applyBorder="1" applyAlignment="1">
      <alignment horizontal="left" vertical="center" wrapText="1"/>
    </xf>
    <xf numFmtId="0" fontId="11" fillId="0" borderId="43" xfId="4" applyFont="1" applyFill="1" applyBorder="1" applyAlignment="1">
      <alignment horizontal="left" vertical="center" wrapText="1"/>
    </xf>
    <xf numFmtId="0" fontId="25" fillId="8" borderId="9" xfId="0" applyFont="1" applyFill="1" applyBorder="1" applyAlignment="1">
      <alignment horizontal="center"/>
    </xf>
    <xf numFmtId="0" fontId="24" fillId="0" borderId="4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14" fillId="2" borderId="22" xfId="0" applyFont="1" applyFill="1" applyBorder="1" applyAlignment="1" applyProtection="1">
      <alignment vertical="center" wrapText="1"/>
    </xf>
    <xf numFmtId="42" fontId="7" fillId="0" borderId="22" xfId="0" applyNumberFormat="1" applyFont="1" applyBorder="1" applyAlignment="1" applyProtection="1">
      <alignment wrapText="1"/>
    </xf>
    <xf numFmtId="42" fontId="7" fillId="0" borderId="18" xfId="0" applyNumberFormat="1" applyFont="1" applyBorder="1" applyAlignment="1" applyProtection="1">
      <alignment wrapText="1"/>
    </xf>
    <xf numFmtId="0" fontId="18" fillId="0" borderId="16" xfId="0" applyFont="1" applyBorder="1" applyAlignment="1">
      <alignment horizontal="center" vertical="center"/>
    </xf>
    <xf numFmtId="42" fontId="7" fillId="0" borderId="23" xfId="0" applyNumberFormat="1" applyFont="1" applyBorder="1" applyAlignment="1" applyProtection="1">
      <alignment horizontal="center" wrapText="1"/>
    </xf>
    <xf numFmtId="0" fontId="18" fillId="0" borderId="2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4" fillId="2" borderId="23" xfId="0" applyFont="1" applyFill="1" applyBorder="1" applyAlignment="1" applyProtection="1">
      <alignment horizontal="center" vertical="center" wrapText="1"/>
    </xf>
    <xf numFmtId="42" fontId="7" fillId="0" borderId="19" xfId="0" applyNumberFormat="1" applyFont="1" applyBorder="1" applyAlignment="1" applyProtection="1">
      <alignment horizontal="center" wrapText="1"/>
    </xf>
    <xf numFmtId="0" fontId="18" fillId="0" borderId="19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42" fontId="7" fillId="0" borderId="23" xfId="0" applyNumberFormat="1" applyFont="1" applyBorder="1" applyAlignment="1" applyProtection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/>
    </xf>
    <xf numFmtId="0" fontId="22" fillId="0" borderId="11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42" fontId="7" fillId="0" borderId="14" xfId="0" applyNumberFormat="1" applyFont="1" applyBorder="1" applyAlignment="1" applyProtection="1">
      <alignment horizontal="left" vertical="center" wrapText="1"/>
    </xf>
    <xf numFmtId="42" fontId="7" fillId="0" borderId="15" xfId="0" applyNumberFormat="1" applyFont="1" applyBorder="1" applyAlignment="1" applyProtection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42" fontId="7" fillId="0" borderId="22" xfId="0" applyNumberFormat="1" applyFont="1" applyBorder="1" applyAlignment="1" applyProtection="1">
      <alignment horizontal="left" vertical="center" wrapText="1"/>
    </xf>
    <xf numFmtId="0" fontId="18" fillId="0" borderId="24" xfId="0" applyFont="1" applyBorder="1" applyAlignment="1">
      <alignment horizontal="center" vertical="center" wrapText="1"/>
    </xf>
    <xf numFmtId="42" fontId="7" fillId="0" borderId="18" xfId="0" applyNumberFormat="1" applyFont="1" applyBorder="1" applyAlignment="1" applyProtection="1">
      <alignment horizontal="left" vertical="center" wrapText="1"/>
    </xf>
    <xf numFmtId="42" fontId="7" fillId="0" borderId="19" xfId="0" applyNumberFormat="1" applyFont="1" applyBorder="1" applyAlignment="1" applyProtection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1" xfId="0" applyFont="1" applyBorder="1" applyAlignment="1"/>
    <xf numFmtId="0" fontId="18" fillId="0" borderId="4" xfId="0" applyFont="1" applyBorder="1" applyAlignment="1"/>
    <xf numFmtId="0" fontId="18" fillId="0" borderId="6" xfId="0" applyFont="1" applyBorder="1" applyAlignment="1"/>
    <xf numFmtId="0" fontId="24" fillId="0" borderId="0" xfId="0" applyFont="1" applyBorder="1" applyAlignment="1">
      <alignment vertical="top" wrapText="1"/>
    </xf>
    <xf numFmtId="0" fontId="24" fillId="0" borderId="0" xfId="0" applyFont="1" applyBorder="1" applyAlignment="1">
      <alignment horizontal="left" vertical="top" wrapText="1"/>
    </xf>
    <xf numFmtId="0" fontId="18" fillId="0" borderId="0" xfId="0" applyFont="1" applyAlignment="1">
      <alignment horizontal="left"/>
    </xf>
    <xf numFmtId="0" fontId="23" fillId="0" borderId="4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42" fontId="7" fillId="0" borderId="42" xfId="0" applyNumberFormat="1" applyFont="1" applyBorder="1" applyAlignment="1" applyProtection="1">
      <alignment wrapText="1"/>
    </xf>
    <xf numFmtId="42" fontId="7" fillId="0" borderId="43" xfId="0" applyNumberFormat="1" applyFont="1" applyBorder="1" applyAlignment="1" applyProtection="1">
      <alignment horizontal="center" wrapText="1"/>
    </xf>
    <xf numFmtId="0" fontId="18" fillId="0" borderId="43" xfId="0" applyFont="1" applyBorder="1" applyAlignment="1">
      <alignment horizontal="center"/>
    </xf>
    <xf numFmtId="0" fontId="18" fillId="0" borderId="44" xfId="0" applyFont="1" applyBorder="1" applyAlignment="1">
      <alignment horizontal="center"/>
    </xf>
    <xf numFmtId="0" fontId="22" fillId="0" borderId="32" xfId="0" applyFont="1" applyBorder="1"/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7" fillId="0" borderId="7" xfId="0" applyFont="1" applyFill="1" applyBorder="1" applyAlignment="1"/>
    <xf numFmtId="0" fontId="19" fillId="0" borderId="7" xfId="0" applyFont="1" applyFill="1" applyBorder="1" applyAlignment="1" applyProtection="1">
      <protection locked="0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center" vertical="center" wrapText="1"/>
    </xf>
    <xf numFmtId="169" fontId="9" fillId="0" borderId="0" xfId="1" applyNumberFormat="1" applyFont="1" applyFill="1"/>
    <xf numFmtId="0" fontId="9" fillId="0" borderId="0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169" fontId="9" fillId="0" borderId="0" xfId="1" applyNumberFormat="1" applyFont="1" applyFill="1" applyBorder="1"/>
    <xf numFmtId="0" fontId="9" fillId="0" borderId="5" xfId="0" applyFont="1" applyFill="1" applyBorder="1"/>
    <xf numFmtId="0" fontId="25" fillId="8" borderId="26" xfId="0" applyFont="1" applyFill="1" applyBorder="1" applyAlignment="1">
      <alignment horizontal="center"/>
    </xf>
    <xf numFmtId="0" fontId="25" fillId="8" borderId="27" xfId="0" applyFont="1" applyFill="1" applyBorder="1" applyAlignment="1">
      <alignment horizontal="center"/>
    </xf>
    <xf numFmtId="0" fontId="12" fillId="0" borderId="3" xfId="0" applyFont="1" applyFill="1" applyBorder="1" applyAlignment="1"/>
    <xf numFmtId="0" fontId="12" fillId="0" borderId="0" xfId="0" applyFont="1" applyFill="1" applyBorder="1" applyAlignment="1"/>
    <xf numFmtId="0" fontId="12" fillId="0" borderId="36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51" xfId="0" applyFont="1" applyFill="1" applyBorder="1" applyAlignment="1">
      <alignment horizontal="center"/>
    </xf>
    <xf numFmtId="0" fontId="12" fillId="0" borderId="49" xfId="0" applyFont="1" applyFill="1" applyBorder="1" applyAlignment="1">
      <alignment horizontal="center"/>
    </xf>
    <xf numFmtId="0" fontId="12" fillId="0" borderId="50" xfId="0" applyFont="1" applyFill="1" applyBorder="1" applyAlignment="1">
      <alignment horizontal="center"/>
    </xf>
    <xf numFmtId="0" fontId="9" fillId="0" borderId="3" xfId="0" applyFont="1" applyFill="1" applyBorder="1"/>
    <xf numFmtId="0" fontId="12" fillId="0" borderId="4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center" vertical="center" wrapText="1"/>
    </xf>
    <xf numFmtId="170" fontId="9" fillId="0" borderId="15" xfId="1" applyNumberFormat="1" applyFont="1" applyFill="1" applyBorder="1" applyAlignment="1">
      <alignment horizontal="center" vertical="center" wrapText="1"/>
    </xf>
    <xf numFmtId="171" fontId="9" fillId="6" borderId="15" xfId="2" applyNumberFormat="1" applyFont="1" applyFill="1" applyBorder="1" applyAlignment="1" applyProtection="1">
      <alignment horizontal="center" vertical="center" wrapText="1"/>
      <protection locked="0"/>
    </xf>
    <xf numFmtId="44" fontId="9" fillId="0" borderId="16" xfId="2" applyNumberFormat="1" applyFont="1" applyFill="1" applyBorder="1" applyAlignment="1">
      <alignment horizontal="center" vertical="center" wrapText="1"/>
    </xf>
    <xf numFmtId="170" fontId="9" fillId="0" borderId="53" xfId="1" applyNumberFormat="1" applyFont="1" applyFill="1" applyBorder="1" applyAlignment="1">
      <alignment horizontal="center" vertical="center" wrapText="1"/>
    </xf>
    <xf numFmtId="170" fontId="9" fillId="0" borderId="14" xfId="1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center" vertical="center" wrapText="1"/>
    </xf>
    <xf numFmtId="170" fontId="9" fillId="0" borderId="23" xfId="1" applyNumberFormat="1" applyFont="1" applyFill="1" applyBorder="1" applyAlignment="1">
      <alignment horizontal="center" vertical="center" wrapText="1"/>
    </xf>
    <xf numFmtId="171" fontId="9" fillId="6" borderId="23" xfId="2" applyNumberFormat="1" applyFont="1" applyFill="1" applyBorder="1" applyAlignment="1" applyProtection="1">
      <alignment horizontal="center" vertical="center" wrapText="1"/>
      <protection locked="0"/>
    </xf>
    <xf numFmtId="44" fontId="9" fillId="0" borderId="44" xfId="2" applyNumberFormat="1" applyFont="1" applyFill="1" applyBorder="1" applyAlignment="1">
      <alignment horizontal="center" vertical="center" wrapText="1"/>
    </xf>
    <xf numFmtId="170" fontId="9" fillId="0" borderId="48" xfId="1" applyNumberFormat="1" applyFont="1" applyFill="1" applyBorder="1" applyAlignment="1">
      <alignment horizontal="center" vertical="center" wrapText="1"/>
    </xf>
    <xf numFmtId="170" fontId="9" fillId="0" borderId="22" xfId="1" applyNumberFormat="1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horizontal="center" vertical="center" wrapText="1"/>
    </xf>
    <xf numFmtId="170" fontId="9" fillId="0" borderId="19" xfId="1" applyNumberFormat="1" applyFont="1" applyFill="1" applyBorder="1" applyAlignment="1">
      <alignment horizontal="center" vertical="center" wrapText="1"/>
    </xf>
    <xf numFmtId="171" fontId="9" fillId="6" borderId="19" xfId="2" applyNumberFormat="1" applyFont="1" applyFill="1" applyBorder="1" applyAlignment="1" applyProtection="1">
      <alignment horizontal="center" vertical="center" wrapText="1"/>
      <protection locked="0"/>
    </xf>
    <xf numFmtId="44" fontId="9" fillId="0" borderId="60" xfId="2" applyNumberFormat="1" applyFont="1" applyFill="1" applyBorder="1" applyAlignment="1">
      <alignment horizontal="center" vertical="center" wrapText="1"/>
    </xf>
    <xf numFmtId="170" fontId="9" fillId="0" borderId="47" xfId="1" applyNumberFormat="1" applyFont="1" applyFill="1" applyBorder="1" applyAlignment="1">
      <alignment horizontal="center" vertical="center" wrapText="1"/>
    </xf>
    <xf numFmtId="170" fontId="9" fillId="0" borderId="18" xfId="1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44" fontId="12" fillId="0" borderId="46" xfId="2" applyNumberFormat="1" applyFont="1" applyFill="1" applyBorder="1" applyAlignment="1"/>
    <xf numFmtId="171" fontId="22" fillId="0" borderId="8" xfId="0" applyNumberFormat="1" applyFont="1" applyFill="1" applyBorder="1"/>
    <xf numFmtId="0" fontId="12" fillId="0" borderId="35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171" fontId="22" fillId="0" borderId="60" xfId="0" applyNumberFormat="1" applyFont="1" applyFill="1" applyBorder="1"/>
    <xf numFmtId="0" fontId="12" fillId="0" borderId="18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49" fontId="9" fillId="7" borderId="0" xfId="0" quotePrefix="1" applyNumberFormat="1" applyFont="1" applyFill="1" applyBorder="1" applyAlignment="1">
      <alignment horizontal="center"/>
    </xf>
    <xf numFmtId="0" fontId="9" fillId="7" borderId="0" xfId="0" applyFont="1" applyFill="1" applyBorder="1" applyAlignment="1">
      <alignment horizontal="left" wrapText="1"/>
    </xf>
    <xf numFmtId="0" fontId="9" fillId="7" borderId="0" xfId="0" applyFont="1" applyFill="1" applyBorder="1" applyAlignment="1">
      <alignment horizontal="center"/>
    </xf>
    <xf numFmtId="168" fontId="9" fillId="7" borderId="0" xfId="1" applyNumberFormat="1" applyFont="1" applyFill="1" applyBorder="1" applyAlignment="1"/>
    <xf numFmtId="44" fontId="9" fillId="7" borderId="0" xfId="2" applyNumberFormat="1" applyFont="1" applyFill="1" applyBorder="1" applyAlignment="1"/>
    <xf numFmtId="0" fontId="18" fillId="7" borderId="0" xfId="0" applyFont="1" applyFill="1" applyBorder="1"/>
    <xf numFmtId="0" fontId="9" fillId="7" borderId="0" xfId="0" applyFont="1" applyFill="1" applyBorder="1"/>
    <xf numFmtId="0" fontId="12" fillId="0" borderId="26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center" vertical="center" wrapText="1"/>
    </xf>
    <xf numFmtId="170" fontId="9" fillId="0" borderId="42" xfId="1" applyNumberFormat="1" applyFont="1" applyFill="1" applyBorder="1" applyAlignment="1">
      <alignment horizontal="center" vertical="center" wrapText="1"/>
    </xf>
    <xf numFmtId="164" fontId="9" fillId="6" borderId="43" xfId="2" applyNumberFormat="1" applyFont="1" applyFill="1" applyBorder="1" applyAlignment="1" applyProtection="1">
      <alignment horizontal="center" vertical="center" wrapText="1"/>
      <protection locked="0"/>
    </xf>
    <xf numFmtId="171" fontId="9" fillId="6" borderId="43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38" xfId="0" applyFont="1" applyFill="1" applyBorder="1" applyAlignment="1">
      <alignment horizontal="center" vertical="center" wrapText="1"/>
    </xf>
    <xf numFmtId="164" fontId="9" fillId="6" borderId="23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33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vertical="center" wrapText="1"/>
    </xf>
    <xf numFmtId="0" fontId="9" fillId="0" borderId="54" xfId="0" applyFont="1" applyFill="1" applyBorder="1" applyAlignment="1">
      <alignment horizontal="center" vertical="center" wrapText="1"/>
    </xf>
    <xf numFmtId="170" fontId="9" fillId="0" borderId="33" xfId="1" applyNumberFormat="1" applyFont="1" applyFill="1" applyBorder="1" applyAlignment="1">
      <alignment horizontal="center" vertical="center" wrapText="1"/>
    </xf>
    <xf numFmtId="164" fontId="9" fillId="6" borderId="34" xfId="2" applyNumberFormat="1" applyFont="1" applyFill="1" applyBorder="1" applyAlignment="1" applyProtection="1">
      <alignment horizontal="center" vertical="center" wrapText="1"/>
      <protection locked="0"/>
    </xf>
    <xf numFmtId="44" fontId="9" fillId="0" borderId="61" xfId="2" applyNumberFormat="1" applyFont="1" applyFill="1" applyBorder="1" applyAlignment="1">
      <alignment horizontal="center" vertical="center" wrapText="1"/>
    </xf>
    <xf numFmtId="171" fontId="9" fillId="6" borderId="34" xfId="2" applyNumberFormat="1" applyFont="1" applyFill="1" applyBorder="1" applyAlignment="1" applyProtection="1">
      <alignment horizontal="center" vertical="center" wrapText="1"/>
      <protection locked="0"/>
    </xf>
    <xf numFmtId="170" fontId="9" fillId="2" borderId="33" xfId="1" applyNumberFormat="1" applyFont="1" applyFill="1" applyBorder="1" applyAlignment="1">
      <alignment horizontal="center" vertical="center" wrapText="1"/>
    </xf>
    <xf numFmtId="171" fontId="9" fillId="2" borderId="34" xfId="2" applyNumberFormat="1" applyFont="1" applyFill="1" applyBorder="1" applyAlignment="1" applyProtection="1">
      <alignment horizontal="center" vertical="center" wrapText="1"/>
      <protection locked="0"/>
    </xf>
    <xf numFmtId="44" fontId="9" fillId="2" borderId="61" xfId="2" applyNumberFormat="1" applyFont="1" applyFill="1" applyBorder="1" applyAlignment="1">
      <alignment horizontal="center" vertical="center" wrapText="1"/>
    </xf>
    <xf numFmtId="171" fontId="22" fillId="0" borderId="15" xfId="0" applyNumberFormat="1" applyFont="1" applyFill="1" applyBorder="1"/>
    <xf numFmtId="0" fontId="12" fillId="0" borderId="15" xfId="0" applyFont="1" applyFill="1" applyBorder="1" applyAlignment="1">
      <alignment horizontal="center" vertical="center" wrapText="1"/>
    </xf>
    <xf numFmtId="171" fontId="22" fillId="0" borderId="16" xfId="0" applyNumberFormat="1" applyFont="1" applyFill="1" applyBorder="1"/>
    <xf numFmtId="0" fontId="12" fillId="0" borderId="19" xfId="0" applyFont="1" applyFill="1" applyBorder="1" applyAlignment="1">
      <alignment horizontal="center" vertical="center" wrapText="1"/>
    </xf>
    <xf numFmtId="49" fontId="9" fillId="7" borderId="6" xfId="0" quotePrefix="1" applyNumberFormat="1" applyFont="1" applyFill="1" applyBorder="1" applyAlignment="1">
      <alignment horizontal="center"/>
    </xf>
    <xf numFmtId="0" fontId="9" fillId="7" borderId="7" xfId="0" applyFont="1" applyFill="1" applyBorder="1" applyAlignment="1">
      <alignment horizontal="left" wrapText="1"/>
    </xf>
    <xf numFmtId="0" fontId="9" fillId="7" borderId="7" xfId="0" applyFont="1" applyFill="1" applyBorder="1" applyAlignment="1">
      <alignment horizontal="center"/>
    </xf>
    <xf numFmtId="168" fontId="9" fillId="7" borderId="7" xfId="1" applyNumberFormat="1" applyFont="1" applyFill="1" applyBorder="1" applyAlignment="1"/>
    <xf numFmtId="44" fontId="9" fillId="7" borderId="7" xfId="2" applyNumberFormat="1" applyFont="1" applyFill="1" applyBorder="1" applyAlignment="1"/>
    <xf numFmtId="44" fontId="9" fillId="7" borderId="8" xfId="2" applyNumberFormat="1" applyFont="1" applyFill="1" applyBorder="1" applyAlignment="1"/>
    <xf numFmtId="0" fontId="18" fillId="0" borderId="0" xfId="0" applyFont="1" applyFill="1" applyBorder="1"/>
    <xf numFmtId="0" fontId="12" fillId="0" borderId="1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6" xfId="0" applyFont="1" applyFill="1" applyBorder="1"/>
    <xf numFmtId="0" fontId="18" fillId="0" borderId="7" xfId="0" applyFont="1" applyFill="1" applyBorder="1"/>
    <xf numFmtId="0" fontId="9" fillId="0" borderId="7" xfId="0" applyFont="1" applyFill="1" applyBorder="1"/>
    <xf numFmtId="0" fontId="9" fillId="0" borderId="8" xfId="0" applyFont="1" applyFill="1" applyBorder="1"/>
    <xf numFmtId="49" fontId="9" fillId="0" borderId="0" xfId="0" quotePrefix="1" applyNumberFormat="1" applyFont="1" applyFill="1" applyBorder="1" applyAlignment="1">
      <alignment horizontal="center"/>
    </xf>
    <xf numFmtId="168" fontId="9" fillId="0" borderId="0" xfId="1" applyNumberFormat="1" applyFont="1" applyFill="1" applyBorder="1" applyAlignment="1"/>
    <xf numFmtId="44" fontId="9" fillId="0" borderId="0" xfId="2" applyNumberFormat="1" applyFont="1" applyFill="1" applyBorder="1" applyAlignment="1"/>
    <xf numFmtId="0" fontId="9" fillId="0" borderId="1" xfId="0" applyFont="1" applyFill="1" applyBorder="1"/>
    <xf numFmtId="49" fontId="12" fillId="0" borderId="36" xfId="0" quotePrefix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44" fontId="12" fillId="0" borderId="51" xfId="2" applyNumberFormat="1" applyFont="1" applyFill="1" applyBorder="1" applyAlignment="1">
      <alignment horizontal="center" vertical="center" wrapText="1"/>
    </xf>
    <xf numFmtId="44" fontId="12" fillId="0" borderId="36" xfId="2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49" fontId="12" fillId="0" borderId="14" xfId="0" applyNumberFormat="1" applyFont="1" applyFill="1" applyBorder="1" applyAlignment="1">
      <alignment horizontal="center" vertical="center" wrapText="1"/>
    </xf>
    <xf numFmtId="164" fontId="9" fillId="6" borderId="37" xfId="2" applyNumberFormat="1" applyFont="1" applyFill="1" applyBorder="1" applyProtection="1">
      <protection locked="0"/>
    </xf>
    <xf numFmtId="0" fontId="9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/>
    </xf>
    <xf numFmtId="164" fontId="9" fillId="6" borderId="39" xfId="2" applyNumberFormat="1" applyFont="1" applyFill="1" applyBorder="1" applyProtection="1">
      <protection locked="0"/>
    </xf>
    <xf numFmtId="0" fontId="9" fillId="0" borderId="18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49" fontId="12" fillId="0" borderId="13" xfId="0" quotePrefix="1" applyNumberFormat="1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44" fontId="12" fillId="0" borderId="32" xfId="2" applyNumberFormat="1" applyFont="1" applyFill="1" applyBorder="1" applyAlignment="1">
      <alignment horizontal="center" vertical="center" wrapText="1"/>
    </xf>
    <xf numFmtId="44" fontId="12" fillId="0" borderId="11" xfId="2" applyNumberFormat="1" applyFont="1" applyFill="1" applyBorder="1" applyAlignment="1">
      <alignment horizontal="center" vertical="center" wrapText="1"/>
    </xf>
    <xf numFmtId="44" fontId="12" fillId="0" borderId="41" xfId="2" applyNumberFormat="1" applyFont="1" applyFill="1" applyBorder="1" applyAlignment="1">
      <alignment horizontal="center" vertical="center" wrapText="1"/>
    </xf>
    <xf numFmtId="172" fontId="9" fillId="0" borderId="15" xfId="2" applyNumberFormat="1" applyFont="1" applyFill="1" applyBorder="1" applyAlignment="1">
      <alignment horizontal="center" vertical="center" wrapText="1"/>
    </xf>
    <xf numFmtId="172" fontId="9" fillId="0" borderId="16" xfId="2" applyNumberFormat="1" applyFont="1" applyFill="1" applyBorder="1" applyAlignment="1">
      <alignment horizontal="center" vertical="center" wrapText="1"/>
    </xf>
    <xf numFmtId="172" fontId="9" fillId="0" borderId="19" xfId="2" applyNumberFormat="1" applyFont="1" applyFill="1" applyBorder="1" applyAlignment="1">
      <alignment horizontal="center" vertical="center" wrapText="1"/>
    </xf>
    <xf numFmtId="172" fontId="9" fillId="0" borderId="20" xfId="2" applyNumberFormat="1" applyFont="1" applyFill="1" applyBorder="1" applyAlignment="1">
      <alignment horizontal="center" vertical="center" wrapText="1"/>
    </xf>
    <xf numFmtId="49" fontId="12" fillId="0" borderId="26" xfId="0" applyNumberFormat="1" applyFont="1" applyFill="1" applyBorder="1" applyAlignment="1">
      <alignment horizontal="left" vertical="center" wrapText="1"/>
    </xf>
    <xf numFmtId="49" fontId="12" fillId="0" borderId="9" xfId="0" applyNumberFormat="1" applyFont="1" applyFill="1" applyBorder="1" applyAlignment="1">
      <alignment horizontal="left" vertical="center" wrapText="1"/>
    </xf>
    <xf numFmtId="49" fontId="12" fillId="0" borderId="27" xfId="0" applyNumberFormat="1" applyFont="1" applyFill="1" applyBorder="1" applyAlignment="1">
      <alignment horizontal="left" vertical="center" wrapText="1"/>
    </xf>
    <xf numFmtId="172" fontId="22" fillId="0" borderId="26" xfId="0" applyNumberFormat="1" applyFont="1" applyFill="1" applyBorder="1"/>
    <xf numFmtId="172" fontId="22" fillId="0" borderId="13" xfId="0" applyNumberFormat="1" applyFont="1" applyFill="1" applyBorder="1"/>
    <xf numFmtId="49" fontId="9" fillId="0" borderId="0" xfId="0" quotePrefix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2" fillId="0" borderId="32" xfId="0" applyFont="1" applyFill="1" applyBorder="1" applyAlignment="1">
      <alignment horizontal="center" vertical="center" wrapText="1"/>
    </xf>
    <xf numFmtId="49" fontId="12" fillId="0" borderId="36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44" fontId="9" fillId="6" borderId="10" xfId="2" applyFont="1" applyFill="1" applyBorder="1" applyAlignment="1" applyProtection="1">
      <alignment horizontal="center" vertical="center" wrapText="1"/>
      <protection locked="0"/>
    </xf>
    <xf numFmtId="49" fontId="12" fillId="0" borderId="58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8" xfId="0" applyFont="1" applyFill="1" applyBorder="1" applyAlignment="1">
      <alignment horizontal="center" vertical="center" wrapText="1"/>
    </xf>
    <xf numFmtId="44" fontId="12" fillId="0" borderId="64" xfId="2" applyNumberFormat="1" applyFont="1" applyFill="1" applyBorder="1" applyAlignment="1">
      <alignment horizontal="center" vertical="center" wrapText="1"/>
    </xf>
    <xf numFmtId="44" fontId="12" fillId="0" borderId="50" xfId="2" applyNumberFormat="1" applyFont="1" applyFill="1" applyBorder="1" applyAlignment="1">
      <alignment horizontal="center" vertical="center" wrapText="1"/>
    </xf>
    <xf numFmtId="49" fontId="12" fillId="0" borderId="4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9" fillId="0" borderId="7" xfId="0" applyFont="1" applyFill="1" applyBorder="1" applyAlignment="1"/>
    <xf numFmtId="0" fontId="12" fillId="0" borderId="0" xfId="0" applyFont="1" applyFill="1" applyAlignment="1">
      <alignment horizontal="left"/>
    </xf>
    <xf numFmtId="0" fontId="18" fillId="0" borderId="7" xfId="0" applyFont="1" applyFill="1" applyBorder="1" applyAlignment="1" applyProtection="1">
      <protection locked="0"/>
    </xf>
    <xf numFmtId="44" fontId="18" fillId="0" borderId="0" xfId="2" applyNumberFormat="1" applyFont="1" applyFill="1"/>
    <xf numFmtId="0" fontId="21" fillId="0" borderId="37" xfId="0" applyFont="1" applyBorder="1" applyAlignment="1" applyProtection="1">
      <alignment horizontal="center" wrapText="1"/>
    </xf>
    <xf numFmtId="0" fontId="21" fillId="0" borderId="38" xfId="0" applyFont="1" applyBorder="1" applyAlignment="1" applyProtection="1">
      <alignment horizontal="center" wrapText="1"/>
    </xf>
    <xf numFmtId="0" fontId="21" fillId="0" borderId="39" xfId="0" applyFont="1" applyBorder="1" applyAlignment="1" applyProtection="1">
      <alignment horizontal="center" wrapText="1"/>
    </xf>
    <xf numFmtId="0" fontId="21" fillId="3" borderId="29" xfId="0" applyFont="1" applyFill="1" applyBorder="1" applyAlignment="1" applyProtection="1">
      <alignment horizontal="center" wrapText="1"/>
      <protection locked="0"/>
    </xf>
    <xf numFmtId="0" fontId="21" fillId="3" borderId="17" xfId="0" applyFont="1" applyFill="1" applyBorder="1" applyAlignment="1" applyProtection="1">
      <alignment horizontal="center" wrapText="1"/>
      <protection locked="0"/>
    </xf>
    <xf numFmtId="0" fontId="21" fillId="3" borderId="30" xfId="0" applyFont="1" applyFill="1" applyBorder="1" applyAlignment="1" applyProtection="1">
      <alignment horizontal="center" wrapText="1"/>
      <protection locked="0"/>
    </xf>
    <xf numFmtId="0" fontId="21" fillId="3" borderId="25" xfId="0" applyFont="1" applyFill="1" applyBorder="1" applyAlignment="1" applyProtection="1">
      <alignment horizontal="center" wrapText="1"/>
      <protection locked="0"/>
    </xf>
    <xf numFmtId="0" fontId="21" fillId="3" borderId="31" xfId="0" applyFont="1" applyFill="1" applyBorder="1" applyAlignment="1" applyProtection="1">
      <alignment horizontal="center" wrapText="1"/>
      <protection locked="0"/>
    </xf>
    <xf numFmtId="0" fontId="21" fillId="3" borderId="21" xfId="0" applyFont="1" applyFill="1" applyBorder="1" applyAlignment="1" applyProtection="1">
      <alignment horizontal="center" wrapText="1"/>
      <protection locked="0"/>
    </xf>
    <xf numFmtId="42" fontId="13" fillId="10" borderId="13" xfId="0" applyNumberFormat="1" applyFont="1" applyFill="1" applyBorder="1" applyAlignment="1" applyProtection="1">
      <alignment wrapText="1"/>
      <protection locked="0"/>
    </xf>
    <xf numFmtId="173" fontId="13" fillId="3" borderId="13" xfId="1" applyNumberFormat="1" applyFont="1" applyFill="1" applyBorder="1" applyAlignment="1" applyProtection="1">
      <alignment horizontal="center"/>
      <protection locked="0"/>
    </xf>
    <xf numFmtId="44" fontId="12" fillId="10" borderId="0" xfId="2" applyNumberFormat="1" applyFont="1" applyFill="1" applyBorder="1" applyAlignment="1" applyProtection="1">
      <protection locked="0"/>
    </xf>
    <xf numFmtId="171" fontId="22" fillId="10" borderId="8" xfId="0" applyNumberFormat="1" applyFont="1" applyFill="1" applyBorder="1" applyProtection="1">
      <protection locked="0"/>
    </xf>
    <xf numFmtId="171" fontId="22" fillId="10" borderId="60" xfId="0" applyNumberFormat="1" applyFont="1" applyFill="1" applyBorder="1" applyProtection="1">
      <protection locked="0"/>
    </xf>
    <xf numFmtId="171" fontId="22" fillId="10" borderId="19" xfId="0" applyNumberFormat="1" applyFont="1" applyFill="1" applyBorder="1" applyProtection="1">
      <protection locked="0"/>
    </xf>
    <xf numFmtId="171" fontId="22" fillId="10" borderId="20" xfId="0" applyNumberFormat="1" applyFont="1" applyFill="1" applyBorder="1" applyProtection="1">
      <protection locked="0"/>
    </xf>
    <xf numFmtId="172" fontId="22" fillId="10" borderId="26" xfId="0" applyNumberFormat="1" applyFont="1" applyFill="1" applyBorder="1" applyProtection="1">
      <protection locked="0"/>
    </xf>
    <xf numFmtId="172" fontId="20" fillId="10" borderId="26" xfId="0" applyNumberFormat="1" applyFont="1" applyFill="1" applyBorder="1" applyProtection="1">
      <protection locked="0"/>
    </xf>
    <xf numFmtId="172" fontId="20" fillId="10" borderId="13" xfId="0" applyNumberFormat="1" applyFont="1" applyFill="1" applyBorder="1" applyProtection="1">
      <protection locked="0"/>
    </xf>
    <xf numFmtId="44" fontId="13" fillId="10" borderId="13" xfId="2" applyNumberFormat="1" applyFont="1" applyFill="1" applyBorder="1" applyAlignment="1" applyProtection="1">
      <protection locked="0"/>
    </xf>
    <xf numFmtId="171" fontId="20" fillId="10" borderId="27" xfId="0" applyNumberFormat="1" applyFont="1" applyFill="1" applyBorder="1" applyProtection="1">
      <protection locked="0"/>
    </xf>
    <xf numFmtId="171" fontId="20" fillId="10" borderId="41" xfId="0" applyNumberFormat="1" applyFont="1" applyFill="1" applyBorder="1" applyProtection="1">
      <protection locked="0"/>
    </xf>
  </cellXfs>
  <cellStyles count="6">
    <cellStyle name="Millares" xfId="1" builtinId="3"/>
    <cellStyle name="Moneda" xfId="2" builtinId="4"/>
    <cellStyle name="Moneda 2" xfId="5"/>
    <cellStyle name="Normal" xfId="0" builtinId="0"/>
    <cellStyle name="Normal 2 2" xfId="3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</xdr:colOff>
      <xdr:row>0</xdr:row>
      <xdr:rowOff>0</xdr:rowOff>
    </xdr:from>
    <xdr:to>
      <xdr:col>1</xdr:col>
      <xdr:colOff>777648</xdr:colOff>
      <xdr:row>3</xdr:row>
      <xdr:rowOff>113921</xdr:rowOff>
    </xdr:to>
    <xdr:pic>
      <xdr:nvPicPr>
        <xdr:cNvPr id="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" y="0"/>
          <a:ext cx="1534886" cy="6497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0</xdr:rowOff>
    </xdr:from>
    <xdr:to>
      <xdr:col>2</xdr:col>
      <xdr:colOff>1325336</xdr:colOff>
      <xdr:row>3</xdr:row>
      <xdr:rowOff>94871</xdr:rowOff>
    </xdr:to>
    <xdr:pic>
      <xdr:nvPicPr>
        <xdr:cNvPr id="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0"/>
          <a:ext cx="1534886" cy="647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38100</xdr:rowOff>
    </xdr:from>
    <xdr:to>
      <xdr:col>3</xdr:col>
      <xdr:colOff>610961</xdr:colOff>
      <xdr:row>3</xdr:row>
      <xdr:rowOff>66296</xdr:rowOff>
    </xdr:to>
    <xdr:pic>
      <xdr:nvPicPr>
        <xdr:cNvPr id="3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" y="219075"/>
          <a:ext cx="1534886" cy="647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38100</xdr:rowOff>
    </xdr:from>
    <xdr:to>
      <xdr:col>3</xdr:col>
      <xdr:colOff>1058636</xdr:colOff>
      <xdr:row>3</xdr:row>
      <xdr:rowOff>66296</xdr:rowOff>
    </xdr:to>
    <xdr:pic>
      <xdr:nvPicPr>
        <xdr:cNvPr id="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219075"/>
          <a:ext cx="1534886" cy="647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2</xdr:col>
      <xdr:colOff>925286</xdr:colOff>
      <xdr:row>2</xdr:row>
      <xdr:rowOff>132971</xdr:rowOff>
    </xdr:to>
    <xdr:pic>
      <xdr:nvPicPr>
        <xdr:cNvPr id="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0"/>
          <a:ext cx="1534886" cy="647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A1:F44"/>
  <sheetViews>
    <sheetView showGridLines="0" topLeftCell="A34" zoomScale="80" zoomScaleNormal="80" workbookViewId="0">
      <selection activeCell="I49" sqref="I49"/>
    </sheetView>
  </sheetViews>
  <sheetFormatPr baseColWidth="10" defaultRowHeight="14.25" x14ac:dyDescent="0.2"/>
  <cols>
    <col min="1" max="1" width="11.42578125" style="118"/>
    <col min="2" max="2" width="43" style="118" customWidth="1"/>
    <col min="3" max="6" width="17.7109375" style="118" customWidth="1"/>
    <col min="7" max="16384" width="11.42578125" style="118"/>
  </cols>
  <sheetData>
    <row r="1" spans="1:6" ht="14.25" customHeight="1" x14ac:dyDescent="0.2">
      <c r="A1" s="407"/>
      <c r="B1" s="245" t="s">
        <v>123</v>
      </c>
      <c r="C1" s="246"/>
      <c r="D1" s="246"/>
      <c r="E1" s="246"/>
      <c r="F1" s="247"/>
    </row>
    <row r="2" spans="1:6" x14ac:dyDescent="0.2">
      <c r="A2" s="408"/>
      <c r="B2" s="248"/>
      <c r="C2" s="249"/>
      <c r="D2" s="249"/>
      <c r="E2" s="249"/>
      <c r="F2" s="250"/>
    </row>
    <row r="3" spans="1:6" x14ac:dyDescent="0.2">
      <c r="A3" s="408"/>
      <c r="B3" s="251" t="s">
        <v>118</v>
      </c>
      <c r="C3" s="252"/>
      <c r="D3" s="252"/>
      <c r="E3" s="252"/>
      <c r="F3" s="253"/>
    </row>
    <row r="4" spans="1:6" ht="15" thickBot="1" x14ac:dyDescent="0.25">
      <c r="A4" s="409"/>
      <c r="B4" s="254" t="s">
        <v>164</v>
      </c>
      <c r="C4" s="255"/>
      <c r="D4" s="255"/>
      <c r="E4" s="255"/>
      <c r="F4" s="256"/>
    </row>
    <row r="6" spans="1:6" ht="20.25" x14ac:dyDescent="0.2">
      <c r="A6" s="378" t="s">
        <v>167</v>
      </c>
      <c r="B6" s="379"/>
      <c r="C6" s="379"/>
      <c r="D6" s="379"/>
      <c r="E6" s="379"/>
      <c r="F6" s="379"/>
    </row>
    <row r="7" spans="1:6" ht="20.25" x14ac:dyDescent="0.2">
      <c r="A7" s="413" t="s">
        <v>168</v>
      </c>
      <c r="B7" s="414"/>
      <c r="C7" s="414"/>
      <c r="D7" s="414"/>
      <c r="E7" s="410"/>
      <c r="F7" s="410"/>
    </row>
    <row r="8" spans="1:6" ht="20.25" x14ac:dyDescent="0.2">
      <c r="A8" s="413" t="s">
        <v>169</v>
      </c>
      <c r="B8" s="414"/>
      <c r="C8" s="414"/>
      <c r="D8" s="414"/>
      <c r="E8" s="410"/>
      <c r="F8" s="410"/>
    </row>
    <row r="9" spans="1:6" ht="20.25" x14ac:dyDescent="0.2">
      <c r="A9" s="413">
        <v>2015</v>
      </c>
      <c r="B9" s="414"/>
      <c r="C9" s="414"/>
      <c r="D9" s="415"/>
      <c r="E9" s="410"/>
      <c r="F9" s="410"/>
    </row>
    <row r="10" spans="1:6" ht="20.25" x14ac:dyDescent="0.2">
      <c r="A10" s="413" t="s">
        <v>170</v>
      </c>
      <c r="B10" s="414"/>
      <c r="C10" s="414"/>
      <c r="D10" s="414"/>
      <c r="E10" s="410"/>
      <c r="F10" s="410"/>
    </row>
    <row r="11" spans="1:6" s="412" customFormat="1" ht="20.25" x14ac:dyDescent="0.2">
      <c r="A11" s="378" t="s">
        <v>171</v>
      </c>
      <c r="B11" s="379"/>
      <c r="C11" s="379"/>
      <c r="D11" s="379"/>
      <c r="E11" s="379"/>
      <c r="F11" s="379"/>
    </row>
    <row r="12" spans="1:6" ht="20.25" x14ac:dyDescent="0.2">
      <c r="A12" s="378" t="s">
        <v>174</v>
      </c>
      <c r="B12" s="379"/>
      <c r="C12" s="379"/>
      <c r="D12" s="379"/>
      <c r="E12" s="379"/>
      <c r="F12" s="379"/>
    </row>
    <row r="13" spans="1:6" ht="20.25" x14ac:dyDescent="0.2">
      <c r="A13" s="411"/>
      <c r="B13" s="411"/>
      <c r="C13" s="411"/>
      <c r="D13" s="411"/>
      <c r="E13" s="411"/>
      <c r="F13" s="411"/>
    </row>
    <row r="14" spans="1:6" ht="26.25" customHeight="1" thickBot="1" x14ac:dyDescent="0.25">
      <c r="A14" s="414" t="s">
        <v>175</v>
      </c>
      <c r="B14" s="414"/>
      <c r="C14" s="414"/>
      <c r="D14" s="414"/>
      <c r="E14" s="414"/>
      <c r="F14" s="414"/>
    </row>
    <row r="15" spans="1:6" ht="15.75" thickBot="1" x14ac:dyDescent="0.3">
      <c r="B15" s="420" t="s">
        <v>160</v>
      </c>
      <c r="C15" s="395">
        <v>2015</v>
      </c>
      <c r="D15" s="395">
        <v>2016</v>
      </c>
      <c r="E15" s="395">
        <v>2017</v>
      </c>
      <c r="F15" s="396">
        <v>2018</v>
      </c>
    </row>
    <row r="16" spans="1:6" x14ac:dyDescent="0.2">
      <c r="B16" s="416" t="s">
        <v>68</v>
      </c>
      <c r="C16" s="417" t="s">
        <v>158</v>
      </c>
      <c r="D16" s="418" t="s">
        <v>158</v>
      </c>
      <c r="E16" s="418" t="s">
        <v>158</v>
      </c>
      <c r="F16" s="419"/>
    </row>
    <row r="17" spans="1:6" x14ac:dyDescent="0.2">
      <c r="B17" s="380" t="s">
        <v>57</v>
      </c>
      <c r="C17" s="387" t="s">
        <v>158</v>
      </c>
      <c r="D17" s="385"/>
      <c r="E17" s="385"/>
      <c r="F17" s="386"/>
    </row>
    <row r="18" spans="1:6" x14ac:dyDescent="0.2">
      <c r="B18" s="380" t="s">
        <v>56</v>
      </c>
      <c r="C18" s="387" t="s">
        <v>158</v>
      </c>
      <c r="D18" s="385"/>
      <c r="E18" s="385"/>
      <c r="F18" s="386"/>
    </row>
    <row r="19" spans="1:6" x14ac:dyDescent="0.2">
      <c r="B19" s="380" t="s">
        <v>38</v>
      </c>
      <c r="C19" s="387" t="s">
        <v>158</v>
      </c>
      <c r="D19" s="385"/>
      <c r="E19" s="385"/>
      <c r="F19" s="386"/>
    </row>
    <row r="20" spans="1:6" x14ac:dyDescent="0.2">
      <c r="B20" s="380" t="s">
        <v>30</v>
      </c>
      <c r="C20" s="387" t="s">
        <v>158</v>
      </c>
      <c r="D20" s="385"/>
      <c r="E20" s="385"/>
      <c r="F20" s="386"/>
    </row>
    <row r="21" spans="1:6" x14ac:dyDescent="0.2">
      <c r="B21" s="380" t="s">
        <v>31</v>
      </c>
      <c r="C21" s="387" t="s">
        <v>159</v>
      </c>
      <c r="D21" s="385"/>
      <c r="E21" s="385"/>
      <c r="F21" s="386"/>
    </row>
    <row r="22" spans="1:6" x14ac:dyDescent="0.2">
      <c r="B22" s="380" t="s">
        <v>84</v>
      </c>
      <c r="C22" s="387" t="s">
        <v>158</v>
      </c>
      <c r="D22" s="385"/>
      <c r="E22" s="385"/>
      <c r="F22" s="386"/>
    </row>
    <row r="23" spans="1:6" x14ac:dyDescent="0.2">
      <c r="B23" s="380" t="s">
        <v>35</v>
      </c>
      <c r="C23" s="385" t="s">
        <v>158</v>
      </c>
      <c r="D23" s="385"/>
      <c r="E23" s="385"/>
      <c r="F23" s="386"/>
    </row>
    <row r="24" spans="1:6" x14ac:dyDescent="0.2">
      <c r="B24" s="381" t="s">
        <v>36</v>
      </c>
      <c r="C24" s="384"/>
      <c r="D24" s="385" t="s">
        <v>158</v>
      </c>
      <c r="E24" s="385" t="s">
        <v>158</v>
      </c>
      <c r="F24" s="386" t="s">
        <v>158</v>
      </c>
    </row>
    <row r="25" spans="1:6" x14ac:dyDescent="0.2">
      <c r="B25" s="381" t="s">
        <v>73</v>
      </c>
      <c r="C25" s="384"/>
      <c r="D25" s="385" t="s">
        <v>158</v>
      </c>
      <c r="E25" s="385" t="s">
        <v>158</v>
      </c>
      <c r="F25" s="386"/>
    </row>
    <row r="26" spans="1:6" ht="15" thickBot="1" x14ac:dyDescent="0.25">
      <c r="B26" s="382" t="s">
        <v>37</v>
      </c>
      <c r="C26" s="388"/>
      <c r="D26" s="389" t="s">
        <v>158</v>
      </c>
      <c r="E26" s="389" t="s">
        <v>158</v>
      </c>
      <c r="F26" s="390"/>
    </row>
    <row r="27" spans="1:6" ht="47.25" customHeight="1" x14ac:dyDescent="0.2"/>
    <row r="28" spans="1:6" ht="47.25" customHeight="1" x14ac:dyDescent="0.2">
      <c r="A28" s="421" t="s">
        <v>172</v>
      </c>
      <c r="B28" s="421"/>
      <c r="C28" s="421"/>
      <c r="D28" s="421"/>
      <c r="E28" s="421"/>
      <c r="F28" s="421"/>
    </row>
    <row r="29" spans="1:6" ht="16.5" customHeight="1" thickBot="1" x14ac:dyDescent="0.25">
      <c r="A29" s="422"/>
      <c r="B29" s="422"/>
      <c r="C29" s="422"/>
      <c r="D29" s="422"/>
      <c r="E29" s="422"/>
      <c r="F29" s="422"/>
    </row>
    <row r="30" spans="1:6" ht="15.75" thickBot="1" x14ac:dyDescent="0.3">
      <c r="A30" s="422"/>
      <c r="B30" s="394" t="s">
        <v>160</v>
      </c>
      <c r="C30" s="395">
        <v>2015</v>
      </c>
      <c r="D30" s="395">
        <v>2016</v>
      </c>
      <c r="E30" s="395">
        <v>2017</v>
      </c>
      <c r="F30" s="396">
        <v>2018</v>
      </c>
    </row>
    <row r="31" spans="1:6" ht="42.75" x14ac:dyDescent="0.2">
      <c r="B31" s="397" t="s">
        <v>68</v>
      </c>
      <c r="C31" s="398" t="s">
        <v>161</v>
      </c>
      <c r="D31" s="399" t="s">
        <v>163</v>
      </c>
      <c r="E31" s="399" t="s">
        <v>162</v>
      </c>
      <c r="F31" s="383"/>
    </row>
    <row r="32" spans="1:6" ht="25.5" x14ac:dyDescent="0.2">
      <c r="B32" s="212" t="s">
        <v>57</v>
      </c>
      <c r="C32" s="391" t="s">
        <v>161</v>
      </c>
      <c r="D32" s="393"/>
      <c r="E32" s="393"/>
      <c r="F32" s="400"/>
    </row>
    <row r="33" spans="1:6" ht="25.5" x14ac:dyDescent="0.2">
      <c r="B33" s="212" t="s">
        <v>56</v>
      </c>
      <c r="C33" s="391" t="s">
        <v>161</v>
      </c>
      <c r="D33" s="393"/>
      <c r="E33" s="393"/>
      <c r="F33" s="400"/>
    </row>
    <row r="34" spans="1:6" ht="25.5" x14ac:dyDescent="0.2">
      <c r="B34" s="212" t="s">
        <v>38</v>
      </c>
      <c r="C34" s="391" t="s">
        <v>161</v>
      </c>
      <c r="D34" s="393"/>
      <c r="E34" s="393"/>
      <c r="F34" s="400"/>
    </row>
    <row r="35" spans="1:6" ht="25.5" x14ac:dyDescent="0.2">
      <c r="B35" s="212" t="s">
        <v>30</v>
      </c>
      <c r="C35" s="391" t="s">
        <v>161</v>
      </c>
      <c r="D35" s="393"/>
      <c r="E35" s="393"/>
      <c r="F35" s="400"/>
    </row>
    <row r="36" spans="1:6" ht="25.5" x14ac:dyDescent="0.2">
      <c r="B36" s="212" t="s">
        <v>31</v>
      </c>
      <c r="C36" s="391" t="s">
        <v>161</v>
      </c>
      <c r="D36" s="393"/>
      <c r="E36" s="393"/>
      <c r="F36" s="400"/>
    </row>
    <row r="37" spans="1:6" ht="25.5" x14ac:dyDescent="0.2">
      <c r="B37" s="212" t="s">
        <v>84</v>
      </c>
      <c r="C37" s="391" t="s">
        <v>161</v>
      </c>
      <c r="D37" s="393"/>
      <c r="E37" s="393"/>
      <c r="F37" s="400"/>
    </row>
    <row r="38" spans="1:6" ht="25.5" x14ac:dyDescent="0.2">
      <c r="B38" s="212" t="s">
        <v>35</v>
      </c>
      <c r="C38" s="391" t="s">
        <v>161</v>
      </c>
      <c r="D38" s="393"/>
      <c r="E38" s="393"/>
      <c r="F38" s="400"/>
    </row>
    <row r="39" spans="1:6" ht="42.75" x14ac:dyDescent="0.2">
      <c r="B39" s="401" t="s">
        <v>36</v>
      </c>
      <c r="C39" s="391"/>
      <c r="D39" s="391" t="s">
        <v>161</v>
      </c>
      <c r="E39" s="392" t="s">
        <v>163</v>
      </c>
      <c r="F39" s="402" t="s">
        <v>162</v>
      </c>
    </row>
    <row r="40" spans="1:6" ht="42.75" x14ac:dyDescent="0.2">
      <c r="B40" s="401" t="s">
        <v>73</v>
      </c>
      <c r="C40" s="391"/>
      <c r="D40" s="391" t="s">
        <v>161</v>
      </c>
      <c r="E40" s="392" t="s">
        <v>163</v>
      </c>
      <c r="F40" s="400"/>
    </row>
    <row r="41" spans="1:6" ht="28.5" customHeight="1" thickBot="1" x14ac:dyDescent="0.25">
      <c r="B41" s="403" t="s">
        <v>37</v>
      </c>
      <c r="C41" s="404"/>
      <c r="D41" s="404" t="s">
        <v>161</v>
      </c>
      <c r="E41" s="405" t="s">
        <v>163</v>
      </c>
      <c r="F41" s="406"/>
    </row>
    <row r="43" spans="1:6" ht="15" customHeight="1" x14ac:dyDescent="0.2">
      <c r="A43" s="421" t="s">
        <v>173</v>
      </c>
      <c r="B43" s="421"/>
      <c r="C43" s="421"/>
      <c r="D43" s="421"/>
      <c r="E43" s="421"/>
      <c r="F43" s="421"/>
    </row>
    <row r="44" spans="1:6" x14ac:dyDescent="0.2">
      <c r="A44" s="421"/>
      <c r="B44" s="421"/>
      <c r="C44" s="421"/>
      <c r="D44" s="421"/>
      <c r="E44" s="421"/>
      <c r="F44" s="421"/>
    </row>
  </sheetData>
  <sheetProtection algorithmName="SHA-512" hashValue="HIYjJ9wMfP74dTZd2txHRxsP7hUG5nS3mVEfpFFndtkUVHyPIL4URnqAHGtFYLST5CQXHcNXOfKWhjy3i3zwUA==" saltValue="Gu4YDfjeVEPR51881azSSw==" spinCount="100000" sheet="1" objects="1" scenarios="1"/>
  <mergeCells count="13">
    <mergeCell ref="A43:F44"/>
    <mergeCell ref="B1:F2"/>
    <mergeCell ref="A7:D7"/>
    <mergeCell ref="A6:F6"/>
    <mergeCell ref="B3:F3"/>
    <mergeCell ref="B4:F4"/>
    <mergeCell ref="A8:D8"/>
    <mergeCell ref="A9:C9"/>
    <mergeCell ref="A10:D10"/>
    <mergeCell ref="A11:F11"/>
    <mergeCell ref="A12:F12"/>
    <mergeCell ref="A14:F14"/>
    <mergeCell ref="A28:F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G37"/>
  <sheetViews>
    <sheetView showGridLines="0" topLeftCell="A25" zoomScale="130" zoomScaleNormal="130" workbookViewId="0">
      <selection activeCell="B30" sqref="B30:F30"/>
    </sheetView>
  </sheetViews>
  <sheetFormatPr baseColWidth="10" defaultRowHeight="14.25" x14ac:dyDescent="0.2"/>
  <cols>
    <col min="1" max="1" width="3.140625" style="119" customWidth="1"/>
    <col min="2" max="2" width="5.42578125" style="1" customWidth="1"/>
    <col min="3" max="3" width="51.7109375" style="2" customWidth="1"/>
    <col min="4" max="4" width="12.5703125" style="2" customWidth="1"/>
    <col min="5" max="5" width="15.85546875" style="3" customWidth="1"/>
    <col min="6" max="6" width="16.42578125" style="4" customWidth="1"/>
    <col min="7" max="7" width="26.85546875" style="5" customWidth="1"/>
    <col min="8" max="16384" width="11.42578125" style="119"/>
  </cols>
  <sheetData>
    <row r="1" spans="2:7" s="118" customFormat="1" x14ac:dyDescent="0.2">
      <c r="B1" s="245" t="s">
        <v>124</v>
      </c>
      <c r="C1" s="246"/>
      <c r="D1" s="246"/>
      <c r="E1" s="246"/>
      <c r="F1" s="246"/>
      <c r="G1" s="247"/>
    </row>
    <row r="2" spans="2:7" s="118" customFormat="1" ht="15" customHeight="1" x14ac:dyDescent="0.2">
      <c r="B2" s="248"/>
      <c r="C2" s="249"/>
      <c r="D2" s="249"/>
      <c r="E2" s="249"/>
      <c r="F2" s="249"/>
      <c r="G2" s="250"/>
    </row>
    <row r="3" spans="2:7" s="118" customFormat="1" x14ac:dyDescent="0.2">
      <c r="B3" s="251" t="s">
        <v>118</v>
      </c>
      <c r="C3" s="252"/>
      <c r="D3" s="252"/>
      <c r="E3" s="252"/>
      <c r="F3" s="252"/>
      <c r="G3" s="253"/>
    </row>
    <row r="4" spans="2:7" s="118" customFormat="1" ht="15" thickBot="1" x14ac:dyDescent="0.25">
      <c r="B4" s="254" t="s">
        <v>1</v>
      </c>
      <c r="C4" s="255"/>
      <c r="D4" s="255"/>
      <c r="E4" s="255"/>
      <c r="F4" s="255"/>
      <c r="G4" s="256"/>
    </row>
    <row r="5" spans="2:7" ht="15" thickBot="1" x14ac:dyDescent="0.25">
      <c r="B5" s="257"/>
      <c r="C5" s="257"/>
      <c r="D5" s="257"/>
      <c r="E5" s="257"/>
      <c r="F5" s="257"/>
      <c r="G5" s="258"/>
    </row>
    <row r="6" spans="2:7" ht="15" thickBot="1" x14ac:dyDescent="0.25"/>
    <row r="7" spans="2:7" ht="15.75" thickBot="1" x14ac:dyDescent="0.25">
      <c r="B7" s="259" t="s">
        <v>2</v>
      </c>
      <c r="C7" s="260"/>
      <c r="D7" s="120" t="s">
        <v>3</v>
      </c>
      <c r="E7" s="121" t="s">
        <v>4</v>
      </c>
      <c r="F7" s="6" t="s">
        <v>91</v>
      </c>
      <c r="G7" s="7" t="s">
        <v>92</v>
      </c>
    </row>
    <row r="8" spans="2:7" ht="15" thickBot="1" x14ac:dyDescent="0.25">
      <c r="B8" s="242" t="s">
        <v>136</v>
      </c>
      <c r="C8" s="243"/>
      <c r="D8" s="243"/>
      <c r="E8" s="243"/>
      <c r="F8" s="243"/>
      <c r="G8" s="244"/>
    </row>
    <row r="9" spans="2:7" s="127" customFormat="1" ht="25.5" x14ac:dyDescent="0.25">
      <c r="B9" s="122">
        <v>1</v>
      </c>
      <c r="C9" s="123" t="s">
        <v>6</v>
      </c>
      <c r="D9" s="8" t="s">
        <v>7</v>
      </c>
      <c r="E9" s="124">
        <v>15500</v>
      </c>
      <c r="F9" s="125"/>
      <c r="G9" s="126">
        <f>+ROUND(F9*E9,0)</f>
        <v>0</v>
      </c>
    </row>
    <row r="10" spans="2:7" ht="39" thickBot="1" x14ac:dyDescent="0.25">
      <c r="B10" s="128">
        <v>2</v>
      </c>
      <c r="C10" s="129" t="s">
        <v>8</v>
      </c>
      <c r="D10" s="9" t="s">
        <v>7</v>
      </c>
      <c r="E10" s="130">
        <v>3600</v>
      </c>
      <c r="F10" s="131"/>
      <c r="G10" s="132">
        <f>+ROUND(F10*E10,0)</f>
        <v>0</v>
      </c>
    </row>
    <row r="11" spans="2:7" ht="15.75" thickBot="1" x14ac:dyDescent="0.25">
      <c r="B11" s="261" t="s">
        <v>9</v>
      </c>
      <c r="C11" s="262"/>
      <c r="D11" s="262"/>
      <c r="E11" s="262"/>
      <c r="F11" s="263"/>
      <c r="G11" s="41">
        <f>+SUM(G9:G10)</f>
        <v>0</v>
      </c>
    </row>
    <row r="12" spans="2:7" ht="15" thickBot="1" x14ac:dyDescent="0.25">
      <c r="B12" s="264" t="s">
        <v>10</v>
      </c>
      <c r="C12" s="265"/>
      <c r="D12" s="265"/>
      <c r="E12" s="265"/>
      <c r="F12" s="265"/>
      <c r="G12" s="266"/>
    </row>
    <row r="13" spans="2:7" ht="37.5" customHeight="1" x14ac:dyDescent="0.2">
      <c r="B13" s="273" t="s">
        <v>11</v>
      </c>
      <c r="C13" s="275" t="s">
        <v>12</v>
      </c>
      <c r="D13" s="8" t="s">
        <v>79</v>
      </c>
      <c r="E13" s="124">
        <v>10527</v>
      </c>
      <c r="F13" s="133"/>
      <c r="G13" s="134">
        <f>+ROUND(F13*E13,0)</f>
        <v>0</v>
      </c>
    </row>
    <row r="14" spans="2:7" ht="15" x14ac:dyDescent="0.2">
      <c r="B14" s="274"/>
      <c r="C14" s="276"/>
      <c r="D14" s="12" t="s">
        <v>80</v>
      </c>
      <c r="E14" s="135">
        <v>144168</v>
      </c>
      <c r="F14" s="136"/>
      <c r="G14" s="137">
        <f>+ROUND(F14*E14,0)</f>
        <v>0</v>
      </c>
    </row>
    <row r="15" spans="2:7" ht="22.5" customHeight="1" x14ac:dyDescent="0.2">
      <c r="B15" s="277" t="s">
        <v>13</v>
      </c>
      <c r="C15" s="278" t="s">
        <v>133</v>
      </c>
      <c r="D15" s="12" t="s">
        <v>79</v>
      </c>
      <c r="E15" s="135">
        <v>2375</v>
      </c>
      <c r="F15" s="138"/>
      <c r="G15" s="137">
        <f>+ROUND(F15*E15,0)</f>
        <v>0</v>
      </c>
    </row>
    <row r="16" spans="2:7" ht="26.25" customHeight="1" x14ac:dyDescent="0.2">
      <c r="B16" s="274"/>
      <c r="C16" s="279"/>
      <c r="D16" s="12" t="s">
        <v>80</v>
      </c>
      <c r="E16" s="135">
        <v>30013</v>
      </c>
      <c r="F16" s="139"/>
      <c r="G16" s="137">
        <f>+ROUND(F16*E16,0)</f>
        <v>0</v>
      </c>
    </row>
    <row r="17" spans="2:7" ht="22.5" x14ac:dyDescent="0.2">
      <c r="B17" s="277" t="s">
        <v>14</v>
      </c>
      <c r="C17" s="371" t="s">
        <v>135</v>
      </c>
      <c r="D17" s="12" t="s">
        <v>79</v>
      </c>
      <c r="E17" s="140">
        <v>12900</v>
      </c>
      <c r="F17" s="139"/>
      <c r="G17" s="137">
        <f>+ROUND(F17*E17,0)</f>
        <v>0</v>
      </c>
    </row>
    <row r="18" spans="2:7" ht="15.75" thickBot="1" x14ac:dyDescent="0.25">
      <c r="B18" s="282"/>
      <c r="C18" s="372"/>
      <c r="D18" s="9" t="s">
        <v>80</v>
      </c>
      <c r="E18" s="130">
        <v>285000</v>
      </c>
      <c r="F18" s="141"/>
      <c r="G18" s="142">
        <f>+ROUND(F18*E18,0)</f>
        <v>0</v>
      </c>
    </row>
    <row r="19" spans="2:7" ht="15.75" thickBot="1" x14ac:dyDescent="0.25">
      <c r="B19" s="261" t="s">
        <v>15</v>
      </c>
      <c r="C19" s="262"/>
      <c r="D19" s="262"/>
      <c r="E19" s="262"/>
      <c r="F19" s="263"/>
      <c r="G19" s="48">
        <f>+SUM(G13:G18)</f>
        <v>0</v>
      </c>
    </row>
    <row r="20" spans="2:7" ht="15" thickBot="1" x14ac:dyDescent="0.25">
      <c r="B20" s="267" t="s">
        <v>39</v>
      </c>
      <c r="C20" s="268"/>
      <c r="D20" s="268"/>
      <c r="E20" s="268"/>
      <c r="F20" s="268"/>
      <c r="G20" s="269"/>
    </row>
    <row r="21" spans="2:7" ht="24" customHeight="1" x14ac:dyDescent="0.2">
      <c r="B21" s="273" t="s">
        <v>16</v>
      </c>
      <c r="C21" s="375" t="s">
        <v>137</v>
      </c>
      <c r="D21" s="8" t="s">
        <v>79</v>
      </c>
      <c r="E21" s="124">
        <v>190500</v>
      </c>
      <c r="F21" s="133"/>
      <c r="G21" s="134">
        <f>+ROUND(F21*E21,0)</f>
        <v>0</v>
      </c>
    </row>
    <row r="22" spans="2:7" ht="15" x14ac:dyDescent="0.2">
      <c r="B22" s="274"/>
      <c r="C22" s="376"/>
      <c r="D22" s="12" t="s">
        <v>80</v>
      </c>
      <c r="E22" s="143">
        <v>2035254</v>
      </c>
      <c r="F22" s="136"/>
      <c r="G22" s="137">
        <f>+ROUND(F22*E22,0)</f>
        <v>0</v>
      </c>
    </row>
    <row r="23" spans="2:7" ht="22.5" x14ac:dyDescent="0.2">
      <c r="B23" s="213" t="s">
        <v>17</v>
      </c>
      <c r="C23" s="11" t="s">
        <v>18</v>
      </c>
      <c r="D23" s="12" t="s">
        <v>19</v>
      </c>
      <c r="E23" s="143">
        <v>91</v>
      </c>
      <c r="F23" s="136"/>
      <c r="G23" s="137">
        <f>+ROUND(F23*E23,0)</f>
        <v>0</v>
      </c>
    </row>
    <row r="24" spans="2:7" ht="24" customHeight="1" x14ac:dyDescent="0.2">
      <c r="B24" s="10" t="s">
        <v>20</v>
      </c>
      <c r="C24" s="11" t="s">
        <v>18</v>
      </c>
      <c r="D24" s="12" t="s">
        <v>19</v>
      </c>
      <c r="E24" s="135">
        <v>239</v>
      </c>
      <c r="F24" s="138"/>
      <c r="G24" s="137">
        <f>+ROUND(F24*E24,0)</f>
        <v>0</v>
      </c>
    </row>
    <row r="25" spans="2:7" ht="15" x14ac:dyDescent="0.2">
      <c r="B25" s="277" t="s">
        <v>24</v>
      </c>
      <c r="C25" s="373" t="s">
        <v>134</v>
      </c>
      <c r="D25" s="111" t="s">
        <v>81</v>
      </c>
      <c r="E25" s="140">
        <v>190500</v>
      </c>
      <c r="F25" s="139"/>
      <c r="G25" s="137">
        <f>+ROUND(F25*E25,0)</f>
        <v>0</v>
      </c>
    </row>
    <row r="26" spans="2:7" ht="12" customHeight="1" thickBot="1" x14ac:dyDescent="0.25">
      <c r="B26" s="282"/>
      <c r="C26" s="374"/>
      <c r="D26" s="9" t="s">
        <v>21</v>
      </c>
      <c r="E26" s="130">
        <v>3303000</v>
      </c>
      <c r="F26" s="141"/>
      <c r="G26" s="142">
        <f>+ROUND(F26*E26,0)</f>
        <v>0</v>
      </c>
    </row>
    <row r="27" spans="2:7" ht="15.75" thickBot="1" x14ac:dyDescent="0.25">
      <c r="B27" s="270" t="s">
        <v>22</v>
      </c>
      <c r="C27" s="271"/>
      <c r="D27" s="271"/>
      <c r="E27" s="271"/>
      <c r="F27" s="272"/>
      <c r="G27" s="48">
        <f>+SUM(G21:G26)</f>
        <v>0</v>
      </c>
    </row>
    <row r="28" spans="2:7" ht="15" thickBot="1" x14ac:dyDescent="0.25">
      <c r="B28" s="284" t="s">
        <v>23</v>
      </c>
      <c r="C28" s="285"/>
      <c r="D28" s="285"/>
      <c r="E28" s="285"/>
      <c r="F28" s="285"/>
      <c r="G28" s="286"/>
    </row>
    <row r="29" spans="2:7" ht="52.5" customHeight="1" thickBot="1" x14ac:dyDescent="0.25">
      <c r="B29" s="13" t="s">
        <v>28</v>
      </c>
      <c r="C29" s="14" t="s">
        <v>25</v>
      </c>
      <c r="D29" s="15" t="s">
        <v>26</v>
      </c>
      <c r="E29" s="130">
        <v>4</v>
      </c>
      <c r="F29" s="131"/>
      <c r="G29" s="144">
        <f>+ROUND(F29*E29,0)</f>
        <v>0</v>
      </c>
    </row>
    <row r="30" spans="2:7" ht="15.75" thickBot="1" x14ac:dyDescent="0.25">
      <c r="B30" s="270" t="s">
        <v>27</v>
      </c>
      <c r="C30" s="271"/>
      <c r="D30" s="271"/>
      <c r="E30" s="271"/>
      <c r="F30" s="287"/>
      <c r="G30" s="41">
        <f>+G29</f>
        <v>0</v>
      </c>
    </row>
    <row r="31" spans="2:7" ht="15" thickBot="1" x14ac:dyDescent="0.25"/>
    <row r="32" spans="2:7" ht="16.5" thickBot="1" x14ac:dyDescent="0.3">
      <c r="B32" s="367" t="s">
        <v>94</v>
      </c>
      <c r="C32" s="368"/>
      <c r="D32" s="368"/>
      <c r="E32" s="368"/>
      <c r="F32" s="369"/>
      <c r="G32" s="16">
        <f>+G30+G27+G19+G11</f>
        <v>0</v>
      </c>
    </row>
    <row r="33" spans="2:7" ht="16.5" thickBot="1" x14ac:dyDescent="0.3">
      <c r="B33" s="367" t="s">
        <v>93</v>
      </c>
      <c r="C33" s="368"/>
      <c r="D33" s="368"/>
      <c r="E33" s="368"/>
      <c r="F33" s="369"/>
      <c r="G33" s="622"/>
    </row>
    <row r="35" spans="2:7" ht="15" thickBot="1" x14ac:dyDescent="0.25">
      <c r="B35" s="283" t="s">
        <v>176</v>
      </c>
      <c r="C35" s="283"/>
      <c r="E35" s="280"/>
      <c r="F35" s="280"/>
      <c r="G35" s="280"/>
    </row>
    <row r="36" spans="2:7" ht="15" thickBot="1" x14ac:dyDescent="0.25">
      <c r="B36" s="283" t="s">
        <v>29</v>
      </c>
      <c r="C36" s="283"/>
      <c r="E36" s="281"/>
      <c r="F36" s="281"/>
      <c r="G36" s="281"/>
    </row>
    <row r="37" spans="2:7" ht="29.25" customHeight="1" thickBot="1" x14ac:dyDescent="0.25">
      <c r="B37" s="214" t="s">
        <v>177</v>
      </c>
      <c r="C37" s="214"/>
      <c r="E37" s="281"/>
      <c r="F37" s="281"/>
      <c r="G37" s="281"/>
    </row>
  </sheetData>
  <sheetProtection algorithmName="SHA-512" hashValue="jc9t6PtCWLQM9qsKtrXUIEE9U+s+R+w4zqSC56CjGFUNPkKA6u2nBupmJ0BkPQIGSK3yrUddwO8raz4/CpE/rg==" saltValue="7L+OuvR/di22IaaWfXi8SQ==" spinCount="100000" sheet="1" objects="1" scenarios="1" formatCells="0" formatColumns="0" formatRows="0"/>
  <mergeCells count="30">
    <mergeCell ref="E37:G37"/>
    <mergeCell ref="E35:G35"/>
    <mergeCell ref="E36:G36"/>
    <mergeCell ref="B17:B18"/>
    <mergeCell ref="C17:C18"/>
    <mergeCell ref="B21:B22"/>
    <mergeCell ref="C21:C22"/>
    <mergeCell ref="B25:B26"/>
    <mergeCell ref="C25:C26"/>
    <mergeCell ref="B36:C36"/>
    <mergeCell ref="B28:G28"/>
    <mergeCell ref="B30:F30"/>
    <mergeCell ref="B32:F32"/>
    <mergeCell ref="B35:C35"/>
    <mergeCell ref="B33:F33"/>
    <mergeCell ref="B8:G8"/>
    <mergeCell ref="B1:G2"/>
    <mergeCell ref="B3:G3"/>
    <mergeCell ref="B4:G4"/>
    <mergeCell ref="B5:G5"/>
    <mergeCell ref="B7:C7"/>
    <mergeCell ref="B11:F11"/>
    <mergeCell ref="B12:G12"/>
    <mergeCell ref="B19:F19"/>
    <mergeCell ref="B20:G20"/>
    <mergeCell ref="B27:F27"/>
    <mergeCell ref="B13:B14"/>
    <mergeCell ref="C13:C14"/>
    <mergeCell ref="B15:B16"/>
    <mergeCell ref="C15:C16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Z59"/>
  <sheetViews>
    <sheetView showGridLines="0" topLeftCell="A43" zoomScale="80" zoomScaleNormal="80" zoomScaleSheetLayoutView="100" workbookViewId="0">
      <selection activeCell="J21" sqref="J21"/>
    </sheetView>
  </sheetViews>
  <sheetFormatPr baseColWidth="10" defaultRowHeight="14.25" x14ac:dyDescent="0.2"/>
  <cols>
    <col min="1" max="1" width="5.42578125" style="430" customWidth="1"/>
    <col min="2" max="2" width="4.7109375" style="425" customWidth="1"/>
    <col min="3" max="3" width="11.42578125" style="426"/>
    <col min="4" max="4" width="45.5703125" style="427" customWidth="1"/>
    <col min="5" max="5" width="11.42578125" style="428"/>
    <col min="6" max="6" width="20.140625" style="429" customWidth="1"/>
    <col min="7" max="7" width="24.42578125" style="429" customWidth="1"/>
    <col min="8" max="8" width="30.140625" style="429" customWidth="1"/>
    <col min="9" max="9" width="27.7109375" style="429" customWidth="1"/>
    <col min="10" max="10" width="30.5703125" style="425" customWidth="1"/>
    <col min="11" max="11" width="33.85546875" style="425" customWidth="1"/>
    <col min="12" max="12" width="22.42578125" style="425" customWidth="1"/>
    <col min="13" max="13" width="34.140625" style="425" customWidth="1"/>
    <col min="14" max="14" width="23" style="425" customWidth="1"/>
    <col min="15" max="16384" width="11.42578125" style="430"/>
  </cols>
  <sheetData>
    <row r="1" spans="2:26" ht="15" thickBot="1" x14ac:dyDescent="0.25"/>
    <row r="2" spans="2:26" s="434" customFormat="1" ht="23.25" customHeight="1" x14ac:dyDescent="0.25">
      <c r="B2" s="431" t="s">
        <v>125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3"/>
    </row>
    <row r="3" spans="2:26" s="434" customFormat="1" ht="25.5" customHeight="1" x14ac:dyDescent="0.25">
      <c r="B3" s="435" t="s">
        <v>58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7"/>
    </row>
    <row r="4" spans="2:26" s="434" customFormat="1" ht="23.25" customHeight="1" thickBot="1" x14ac:dyDescent="0.3">
      <c r="B4" s="438" t="s">
        <v>69</v>
      </c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40"/>
    </row>
    <row r="5" spans="2:26" ht="15" thickBot="1" x14ac:dyDescent="0.25">
      <c r="B5" s="441"/>
      <c r="C5" s="442"/>
      <c r="D5" s="443"/>
      <c r="E5" s="444"/>
      <c r="F5" s="445"/>
      <c r="G5" s="445"/>
      <c r="H5" s="445"/>
      <c r="I5" s="445"/>
      <c r="J5" s="430"/>
      <c r="K5" s="430"/>
      <c r="L5" s="430"/>
      <c r="M5" s="430"/>
      <c r="N5" s="430"/>
      <c r="O5" s="446"/>
    </row>
    <row r="6" spans="2:26" ht="15.75" customHeight="1" thickBot="1" x14ac:dyDescent="0.3">
      <c r="B6" s="441"/>
      <c r="C6" s="447" t="s">
        <v>40</v>
      </c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448"/>
      <c r="O6" s="449"/>
      <c r="P6" s="450"/>
      <c r="Q6" s="450"/>
      <c r="R6" s="450"/>
      <c r="S6" s="450"/>
      <c r="T6" s="450"/>
      <c r="U6" s="450"/>
      <c r="V6" s="450"/>
      <c r="W6" s="450"/>
      <c r="X6" s="450"/>
      <c r="Y6" s="450"/>
      <c r="Z6" s="450"/>
    </row>
    <row r="7" spans="2:26" ht="15.75" customHeight="1" thickBot="1" x14ac:dyDescent="0.3">
      <c r="B7" s="441"/>
      <c r="C7" s="451" t="s">
        <v>42</v>
      </c>
      <c r="D7" s="452" t="s">
        <v>2</v>
      </c>
      <c r="E7" s="451" t="s">
        <v>44</v>
      </c>
      <c r="F7" s="453" t="s">
        <v>59</v>
      </c>
      <c r="G7" s="453"/>
      <c r="H7" s="454"/>
      <c r="I7" s="455" t="s">
        <v>57</v>
      </c>
      <c r="J7" s="456"/>
      <c r="K7" s="457"/>
      <c r="L7" s="455" t="s">
        <v>56</v>
      </c>
      <c r="M7" s="456"/>
      <c r="N7" s="457"/>
      <c r="O7" s="458"/>
    </row>
    <row r="8" spans="2:26" s="467" customFormat="1" ht="15.75" thickBot="1" x14ac:dyDescent="0.3">
      <c r="B8" s="459"/>
      <c r="C8" s="460"/>
      <c r="D8" s="461"/>
      <c r="E8" s="460"/>
      <c r="F8" s="462" t="s">
        <v>4</v>
      </c>
      <c r="G8" s="463" t="s">
        <v>85</v>
      </c>
      <c r="H8" s="464" t="s">
        <v>86</v>
      </c>
      <c r="I8" s="465" t="s">
        <v>4</v>
      </c>
      <c r="J8" s="463" t="s">
        <v>85</v>
      </c>
      <c r="K8" s="464" t="s">
        <v>86</v>
      </c>
      <c r="L8" s="465" t="s">
        <v>4</v>
      </c>
      <c r="M8" s="463" t="s">
        <v>85</v>
      </c>
      <c r="N8" s="464" t="s">
        <v>86</v>
      </c>
      <c r="O8" s="466"/>
    </row>
    <row r="9" spans="2:26" s="444" customFormat="1" ht="27.75" customHeight="1" x14ac:dyDescent="0.25">
      <c r="B9" s="468"/>
      <c r="C9" s="469">
        <v>1</v>
      </c>
      <c r="D9" s="470" t="s">
        <v>43</v>
      </c>
      <c r="E9" s="471" t="s">
        <v>44</v>
      </c>
      <c r="F9" s="472">
        <v>345964</v>
      </c>
      <c r="G9" s="473"/>
      <c r="H9" s="474">
        <f>ROUND(F9*G9,0)</f>
        <v>0</v>
      </c>
      <c r="I9" s="475">
        <v>50000</v>
      </c>
      <c r="J9" s="473"/>
      <c r="K9" s="474">
        <f>ROUND(I9*J9,0)</f>
        <v>0</v>
      </c>
      <c r="L9" s="476">
        <v>268</v>
      </c>
      <c r="M9" s="473"/>
      <c r="N9" s="474">
        <f>ROUND(L9*M9,0)</f>
        <v>0</v>
      </c>
      <c r="O9" s="477"/>
    </row>
    <row r="10" spans="2:26" s="444" customFormat="1" ht="28.5" x14ac:dyDescent="0.25">
      <c r="B10" s="468"/>
      <c r="C10" s="478" t="s">
        <v>45</v>
      </c>
      <c r="D10" s="479" t="s">
        <v>46</v>
      </c>
      <c r="E10" s="480" t="s">
        <v>44</v>
      </c>
      <c r="F10" s="481">
        <v>345964</v>
      </c>
      <c r="G10" s="482"/>
      <c r="H10" s="483">
        <f>ROUND(F10*G10,0)</f>
        <v>0</v>
      </c>
      <c r="I10" s="484">
        <v>50000</v>
      </c>
      <c r="J10" s="482"/>
      <c r="K10" s="483">
        <f>ROUND(I10*J10,0)</f>
        <v>0</v>
      </c>
      <c r="L10" s="485">
        <v>268</v>
      </c>
      <c r="M10" s="482"/>
      <c r="N10" s="483">
        <f>ROUND(L10*M10,0)</f>
        <v>0</v>
      </c>
      <c r="O10" s="477"/>
    </row>
    <row r="11" spans="2:26" s="444" customFormat="1" ht="28.5" customHeight="1" x14ac:dyDescent="0.25">
      <c r="B11" s="468"/>
      <c r="C11" s="478" t="s">
        <v>11</v>
      </c>
      <c r="D11" s="479" t="s">
        <v>82</v>
      </c>
      <c r="E11" s="480" t="s">
        <v>44</v>
      </c>
      <c r="F11" s="481">
        <v>345964</v>
      </c>
      <c r="G11" s="482"/>
      <c r="H11" s="483">
        <f>ROUND(F11*G11,0)</f>
        <v>0</v>
      </c>
      <c r="I11" s="484">
        <v>50000</v>
      </c>
      <c r="J11" s="482"/>
      <c r="K11" s="483">
        <f>ROUND(I11*J11,0)</f>
        <v>0</v>
      </c>
      <c r="L11" s="485">
        <v>268</v>
      </c>
      <c r="M11" s="482"/>
      <c r="N11" s="483">
        <f>ROUND(L11*M11,0)</f>
        <v>0</v>
      </c>
      <c r="O11" s="477"/>
    </row>
    <row r="12" spans="2:26" s="444" customFormat="1" ht="43.5" customHeight="1" thickBot="1" x14ac:dyDescent="0.3">
      <c r="B12" s="468"/>
      <c r="C12" s="486" t="s">
        <v>13</v>
      </c>
      <c r="D12" s="487" t="s">
        <v>138</v>
      </c>
      <c r="E12" s="488" t="s">
        <v>44</v>
      </c>
      <c r="F12" s="489">
        <v>613096</v>
      </c>
      <c r="G12" s="490"/>
      <c r="H12" s="491">
        <f>ROUND(F12*G12,0)</f>
        <v>0</v>
      </c>
      <c r="I12" s="492">
        <v>50000</v>
      </c>
      <c r="J12" s="490"/>
      <c r="K12" s="491">
        <f>ROUND(I12*J12,0)</f>
        <v>0</v>
      </c>
      <c r="L12" s="493">
        <v>268</v>
      </c>
      <c r="M12" s="490"/>
      <c r="N12" s="491">
        <f>ROUND(L12*M12,0)</f>
        <v>0</v>
      </c>
      <c r="O12" s="477"/>
    </row>
    <row r="13" spans="2:26" ht="13.5" customHeight="1" thickBot="1" x14ac:dyDescent="0.3">
      <c r="B13" s="441"/>
      <c r="C13" s="494" t="s">
        <v>105</v>
      </c>
      <c r="D13" s="495"/>
      <c r="E13" s="495"/>
      <c r="F13" s="495"/>
      <c r="G13" s="495"/>
      <c r="H13" s="496">
        <f>SUM(H9:H12)</f>
        <v>0</v>
      </c>
      <c r="I13" s="438"/>
      <c r="J13" s="440"/>
      <c r="K13" s="497">
        <f>SUM(K9:K12)</f>
        <v>0</v>
      </c>
      <c r="L13" s="498"/>
      <c r="M13" s="499"/>
      <c r="N13" s="500">
        <f>SUM(N9:N12)</f>
        <v>0</v>
      </c>
      <c r="O13" s="446"/>
    </row>
    <row r="14" spans="2:26" ht="15.75" thickBot="1" x14ac:dyDescent="0.3">
      <c r="B14" s="441"/>
      <c r="C14" s="501" t="s">
        <v>107</v>
      </c>
      <c r="D14" s="502"/>
      <c r="E14" s="502"/>
      <c r="F14" s="502"/>
      <c r="G14" s="502"/>
      <c r="H14" s="623"/>
      <c r="I14" s="438"/>
      <c r="J14" s="440"/>
      <c r="K14" s="624"/>
      <c r="L14" s="498"/>
      <c r="M14" s="499"/>
      <c r="N14" s="625"/>
      <c r="O14" s="446"/>
    </row>
    <row r="15" spans="2:26" ht="11.25" customHeight="1" thickBot="1" x14ac:dyDescent="0.25">
      <c r="B15" s="441"/>
      <c r="C15" s="503"/>
      <c r="D15" s="504"/>
      <c r="E15" s="505"/>
      <c r="F15" s="506"/>
      <c r="G15" s="507"/>
      <c r="H15" s="507"/>
      <c r="I15" s="508"/>
      <c r="J15" s="508"/>
      <c r="K15" s="508"/>
      <c r="L15" s="509"/>
      <c r="M15" s="509"/>
      <c r="N15" s="509"/>
      <c r="O15" s="446"/>
    </row>
    <row r="16" spans="2:26" ht="15.75" thickBot="1" x14ac:dyDescent="0.3">
      <c r="B16" s="441"/>
      <c r="C16" s="451" t="s">
        <v>42</v>
      </c>
      <c r="D16" s="431" t="s">
        <v>2</v>
      </c>
      <c r="E16" s="452" t="s">
        <v>3</v>
      </c>
      <c r="F16" s="510" t="s">
        <v>41</v>
      </c>
      <c r="G16" s="511"/>
      <c r="H16" s="512"/>
      <c r="I16" s="510" t="s">
        <v>140</v>
      </c>
      <c r="J16" s="511"/>
      <c r="K16" s="512"/>
      <c r="L16" s="510" t="s">
        <v>31</v>
      </c>
      <c r="M16" s="511"/>
      <c r="N16" s="512"/>
      <c r="O16" s="446"/>
    </row>
    <row r="17" spans="2:15" s="434" customFormat="1" ht="15.75" thickBot="1" x14ac:dyDescent="0.3">
      <c r="B17" s="513"/>
      <c r="C17" s="460"/>
      <c r="D17" s="514"/>
      <c r="E17" s="461"/>
      <c r="F17" s="465" t="s">
        <v>4</v>
      </c>
      <c r="G17" s="463" t="s">
        <v>85</v>
      </c>
      <c r="H17" s="464" t="s">
        <v>86</v>
      </c>
      <c r="I17" s="465" t="s">
        <v>4</v>
      </c>
      <c r="J17" s="463" t="s">
        <v>85</v>
      </c>
      <c r="K17" s="464" t="s">
        <v>86</v>
      </c>
      <c r="L17" s="465" t="s">
        <v>4</v>
      </c>
      <c r="M17" s="463" t="s">
        <v>85</v>
      </c>
      <c r="N17" s="464" t="s">
        <v>86</v>
      </c>
      <c r="O17" s="515"/>
    </row>
    <row r="18" spans="2:15" ht="34.5" customHeight="1" x14ac:dyDescent="0.2">
      <c r="B18" s="441"/>
      <c r="C18" s="516">
        <v>1</v>
      </c>
      <c r="D18" s="517" t="s">
        <v>43</v>
      </c>
      <c r="E18" s="518" t="s">
        <v>44</v>
      </c>
      <c r="F18" s="519">
        <v>2100</v>
      </c>
      <c r="G18" s="520"/>
      <c r="H18" s="483">
        <f>ROUND(F18*G18,0)</f>
        <v>0</v>
      </c>
      <c r="I18" s="519">
        <v>414</v>
      </c>
      <c r="J18" s="521"/>
      <c r="K18" s="483">
        <f>ROUND(I18*J18,0)</f>
        <v>0</v>
      </c>
      <c r="L18" s="519">
        <v>2000</v>
      </c>
      <c r="M18" s="521"/>
      <c r="N18" s="483">
        <f>ROUND(L18*M18,0)</f>
        <v>0</v>
      </c>
      <c r="O18" s="446"/>
    </row>
    <row r="19" spans="2:15" ht="28.5" x14ac:dyDescent="0.2">
      <c r="B19" s="441"/>
      <c r="C19" s="478" t="s">
        <v>45</v>
      </c>
      <c r="D19" s="479" t="s">
        <v>46</v>
      </c>
      <c r="E19" s="522" t="s">
        <v>44</v>
      </c>
      <c r="F19" s="485">
        <v>2100</v>
      </c>
      <c r="G19" s="523"/>
      <c r="H19" s="483">
        <f>ROUND(F19*G19,0)</f>
        <v>0</v>
      </c>
      <c r="I19" s="485">
        <v>414</v>
      </c>
      <c r="J19" s="482"/>
      <c r="K19" s="483">
        <f>ROUND(I19*J19,0)</f>
        <v>0</v>
      </c>
      <c r="L19" s="485">
        <v>2000</v>
      </c>
      <c r="M19" s="482"/>
      <c r="N19" s="483">
        <f>ROUND(L19*M19,0)</f>
        <v>0</v>
      </c>
      <c r="O19" s="446"/>
    </row>
    <row r="20" spans="2:15" ht="42.75" x14ac:dyDescent="0.2">
      <c r="B20" s="441"/>
      <c r="C20" s="478" t="s">
        <v>11</v>
      </c>
      <c r="D20" s="479" t="s">
        <v>82</v>
      </c>
      <c r="E20" s="522" t="s">
        <v>44</v>
      </c>
      <c r="F20" s="485">
        <v>2100</v>
      </c>
      <c r="G20" s="523"/>
      <c r="H20" s="483">
        <f>ROUND(F20*G20,0)</f>
        <v>0</v>
      </c>
      <c r="I20" s="485">
        <v>414</v>
      </c>
      <c r="J20" s="482"/>
      <c r="K20" s="483">
        <f>ROUND(I20*J20,0)</f>
        <v>0</v>
      </c>
      <c r="L20" s="485">
        <v>2000</v>
      </c>
      <c r="M20" s="482"/>
      <c r="N20" s="483">
        <f>ROUND(L20*M20,0)</f>
        <v>0</v>
      </c>
      <c r="O20" s="446"/>
    </row>
    <row r="21" spans="2:15" ht="43.5" thickBot="1" x14ac:dyDescent="0.25">
      <c r="B21" s="441"/>
      <c r="C21" s="524" t="s">
        <v>13</v>
      </c>
      <c r="D21" s="525" t="s">
        <v>139</v>
      </c>
      <c r="E21" s="526" t="s">
        <v>44</v>
      </c>
      <c r="F21" s="527">
        <v>4200</v>
      </c>
      <c r="G21" s="528"/>
      <c r="H21" s="529">
        <f>ROUND(F21*G21,0)</f>
        <v>0</v>
      </c>
      <c r="I21" s="527">
        <v>414</v>
      </c>
      <c r="J21" s="530"/>
      <c r="K21" s="529">
        <f>ROUND(I21*J21,0)</f>
        <v>0</v>
      </c>
      <c r="L21" s="531"/>
      <c r="M21" s="532"/>
      <c r="N21" s="533"/>
      <c r="O21" s="446"/>
    </row>
    <row r="22" spans="2:15" ht="16.5" customHeight="1" x14ac:dyDescent="0.25">
      <c r="B22" s="441"/>
      <c r="C22" s="494" t="s">
        <v>105</v>
      </c>
      <c r="D22" s="495"/>
      <c r="E22" s="495"/>
      <c r="F22" s="495"/>
      <c r="G22" s="495"/>
      <c r="H22" s="534">
        <f>SUM(H18:H21)</f>
        <v>0</v>
      </c>
      <c r="I22" s="535"/>
      <c r="J22" s="535"/>
      <c r="K22" s="534">
        <f>SUM(K18:K21)</f>
        <v>0</v>
      </c>
      <c r="L22" s="535"/>
      <c r="M22" s="535"/>
      <c r="N22" s="536">
        <f>SUM(N18:N20)</f>
        <v>0</v>
      </c>
      <c r="O22" s="446"/>
    </row>
    <row r="23" spans="2:15" ht="16.5" customHeight="1" thickBot="1" x14ac:dyDescent="0.3">
      <c r="B23" s="441"/>
      <c r="C23" s="501" t="s">
        <v>107</v>
      </c>
      <c r="D23" s="502"/>
      <c r="E23" s="502"/>
      <c r="F23" s="502"/>
      <c r="G23" s="502"/>
      <c r="H23" s="626"/>
      <c r="I23" s="537"/>
      <c r="J23" s="537"/>
      <c r="K23" s="626"/>
      <c r="L23" s="537"/>
      <c r="M23" s="537"/>
      <c r="N23" s="627"/>
      <c r="O23" s="446"/>
    </row>
    <row r="24" spans="2:15" ht="15" thickBot="1" x14ac:dyDescent="0.25">
      <c r="B24" s="441"/>
      <c r="C24" s="538"/>
      <c r="D24" s="539"/>
      <c r="E24" s="540"/>
      <c r="F24" s="541"/>
      <c r="G24" s="542"/>
      <c r="H24" s="543"/>
      <c r="I24" s="544"/>
      <c r="J24" s="544"/>
      <c r="K24" s="544"/>
      <c r="L24" s="430"/>
      <c r="M24" s="430"/>
      <c r="N24" s="430"/>
      <c r="O24" s="446"/>
    </row>
    <row r="25" spans="2:15" ht="15.75" thickBot="1" x14ac:dyDescent="0.3">
      <c r="B25" s="441"/>
      <c r="C25" s="545" t="s">
        <v>42</v>
      </c>
      <c r="D25" s="452" t="s">
        <v>2</v>
      </c>
      <c r="E25" s="452" t="s">
        <v>3</v>
      </c>
      <c r="F25" s="510" t="s">
        <v>83</v>
      </c>
      <c r="G25" s="511"/>
      <c r="H25" s="512"/>
      <c r="I25" s="544"/>
      <c r="J25" s="544"/>
      <c r="K25" s="544"/>
      <c r="L25" s="430"/>
      <c r="M25" s="430"/>
      <c r="N25" s="430"/>
      <c r="O25" s="446"/>
    </row>
    <row r="26" spans="2:15" ht="17.25" customHeight="1" thickBot="1" x14ac:dyDescent="0.25">
      <c r="B26" s="441"/>
      <c r="C26" s="438"/>
      <c r="D26" s="461"/>
      <c r="E26" s="461"/>
      <c r="F26" s="465" t="s">
        <v>4</v>
      </c>
      <c r="G26" s="463" t="s">
        <v>85</v>
      </c>
      <c r="H26" s="464" t="s">
        <v>86</v>
      </c>
      <c r="I26" s="544"/>
      <c r="J26" s="544"/>
      <c r="K26" s="544"/>
      <c r="L26" s="430"/>
      <c r="M26" s="430"/>
      <c r="N26" s="430"/>
      <c r="O26" s="446"/>
    </row>
    <row r="27" spans="2:15" ht="28.5" x14ac:dyDescent="0.2">
      <c r="B27" s="441"/>
      <c r="C27" s="516">
        <v>1</v>
      </c>
      <c r="D27" s="517" t="s">
        <v>43</v>
      </c>
      <c r="E27" s="518" t="s">
        <v>44</v>
      </c>
      <c r="F27" s="519">
        <v>860</v>
      </c>
      <c r="G27" s="520"/>
      <c r="H27" s="483">
        <f>ROUND(F27*G27,0)</f>
        <v>0</v>
      </c>
      <c r="I27" s="544"/>
      <c r="J27" s="544"/>
      <c r="K27" s="544"/>
      <c r="L27" s="430"/>
      <c r="M27" s="430"/>
      <c r="N27" s="430"/>
      <c r="O27" s="446"/>
    </row>
    <row r="28" spans="2:15" ht="28.5" x14ac:dyDescent="0.2">
      <c r="B28" s="441"/>
      <c r="C28" s="478" t="s">
        <v>45</v>
      </c>
      <c r="D28" s="479" t="s">
        <v>46</v>
      </c>
      <c r="E28" s="522" t="s">
        <v>44</v>
      </c>
      <c r="F28" s="485">
        <v>860</v>
      </c>
      <c r="G28" s="523"/>
      <c r="H28" s="483">
        <f>ROUND(F28*G28,0)</f>
        <v>0</v>
      </c>
      <c r="I28" s="544"/>
      <c r="J28" s="544"/>
      <c r="K28" s="544"/>
      <c r="L28" s="430"/>
      <c r="M28" s="430"/>
      <c r="N28" s="430"/>
      <c r="O28" s="446"/>
    </row>
    <row r="29" spans="2:15" ht="42.75" x14ac:dyDescent="0.2">
      <c r="B29" s="441"/>
      <c r="C29" s="478" t="s">
        <v>11</v>
      </c>
      <c r="D29" s="479" t="s">
        <v>82</v>
      </c>
      <c r="E29" s="522" t="s">
        <v>44</v>
      </c>
      <c r="F29" s="485">
        <v>860</v>
      </c>
      <c r="G29" s="523"/>
      <c r="H29" s="483">
        <f>ROUND(F29*G29,0)</f>
        <v>0</v>
      </c>
      <c r="I29" s="544"/>
      <c r="J29" s="544"/>
      <c r="K29" s="544"/>
      <c r="L29" s="430"/>
      <c r="M29" s="430"/>
      <c r="N29" s="430"/>
      <c r="O29" s="446"/>
    </row>
    <row r="30" spans="2:15" ht="43.5" thickBot="1" x14ac:dyDescent="0.25">
      <c r="B30" s="441"/>
      <c r="C30" s="486" t="s">
        <v>13</v>
      </c>
      <c r="D30" s="487" t="s">
        <v>139</v>
      </c>
      <c r="E30" s="546" t="s">
        <v>44</v>
      </c>
      <c r="F30" s="527">
        <v>1462</v>
      </c>
      <c r="G30" s="528"/>
      <c r="H30" s="483">
        <f>ROUND(F30*G30,0)</f>
        <v>0</v>
      </c>
      <c r="I30" s="544"/>
      <c r="J30" s="544"/>
      <c r="K30" s="544"/>
      <c r="L30" s="430"/>
      <c r="M30" s="430"/>
      <c r="N30" s="430"/>
      <c r="O30" s="446"/>
    </row>
    <row r="31" spans="2:15" ht="13.5" customHeight="1" x14ac:dyDescent="0.25">
      <c r="B31" s="441"/>
      <c r="C31" s="494" t="s">
        <v>105</v>
      </c>
      <c r="D31" s="495"/>
      <c r="E31" s="495"/>
      <c r="F31" s="495"/>
      <c r="G31" s="495"/>
      <c r="H31" s="534">
        <f>SUM(H27:H30)</f>
        <v>0</v>
      </c>
      <c r="I31" s="544"/>
      <c r="J31" s="544"/>
      <c r="K31" s="544"/>
      <c r="L31" s="430"/>
      <c r="M31" s="430"/>
      <c r="N31" s="430"/>
      <c r="O31" s="446"/>
    </row>
    <row r="32" spans="2:15" ht="15.75" thickBot="1" x14ac:dyDescent="0.3">
      <c r="B32" s="547"/>
      <c r="C32" s="501" t="s">
        <v>106</v>
      </c>
      <c r="D32" s="502"/>
      <c r="E32" s="502"/>
      <c r="F32" s="502"/>
      <c r="G32" s="502"/>
      <c r="H32" s="626"/>
      <c r="I32" s="548"/>
      <c r="J32" s="548"/>
      <c r="K32" s="548"/>
      <c r="L32" s="549"/>
      <c r="M32" s="549"/>
      <c r="N32" s="549"/>
      <c r="O32" s="550"/>
    </row>
    <row r="33" spans="2:15" ht="15" thickBot="1" x14ac:dyDescent="0.25">
      <c r="B33" s="441"/>
      <c r="C33" s="551"/>
      <c r="D33" s="443"/>
      <c r="E33" s="442"/>
      <c r="F33" s="552"/>
      <c r="G33" s="553"/>
      <c r="H33" s="553"/>
      <c r="I33" s="544"/>
      <c r="J33" s="544"/>
      <c r="K33" s="544"/>
      <c r="L33" s="430"/>
      <c r="M33" s="430"/>
      <c r="N33" s="430"/>
      <c r="O33" s="446"/>
    </row>
    <row r="34" spans="2:15" ht="15.75" customHeight="1" thickBot="1" x14ac:dyDescent="0.3">
      <c r="B34" s="554"/>
      <c r="C34" s="447" t="s">
        <v>47</v>
      </c>
      <c r="D34" s="377"/>
      <c r="E34" s="377"/>
      <c r="F34" s="377"/>
      <c r="G34" s="377"/>
      <c r="H34" s="377"/>
      <c r="I34" s="377"/>
      <c r="J34" s="377"/>
      <c r="K34" s="377"/>
      <c r="L34" s="377"/>
      <c r="M34" s="377"/>
      <c r="N34" s="448"/>
      <c r="O34" s="449"/>
    </row>
    <row r="35" spans="2:15" ht="45.75" customHeight="1" thickBot="1" x14ac:dyDescent="0.3">
      <c r="B35" s="441"/>
      <c r="C35" s="555" t="s">
        <v>42</v>
      </c>
      <c r="D35" s="556" t="s">
        <v>2</v>
      </c>
      <c r="E35" s="557" t="s">
        <v>3</v>
      </c>
      <c r="F35" s="556" t="s">
        <v>85</v>
      </c>
      <c r="G35" s="558" t="s">
        <v>60</v>
      </c>
      <c r="H35" s="559" t="s">
        <v>61</v>
      </c>
      <c r="I35" s="559" t="s">
        <v>62</v>
      </c>
      <c r="J35" s="559" t="s">
        <v>48</v>
      </c>
      <c r="K35" s="559" t="s">
        <v>49</v>
      </c>
      <c r="L35" s="559" t="s">
        <v>50</v>
      </c>
      <c r="M35" s="560"/>
      <c r="N35" s="560"/>
      <c r="O35" s="561"/>
    </row>
    <row r="36" spans="2:15" ht="28.5" customHeight="1" x14ac:dyDescent="0.25">
      <c r="B36" s="441"/>
      <c r="C36" s="562" t="s">
        <v>51</v>
      </c>
      <c r="D36" s="470" t="s">
        <v>141</v>
      </c>
      <c r="E36" s="471" t="s">
        <v>44</v>
      </c>
      <c r="F36" s="563"/>
      <c r="G36" s="564">
        <v>750</v>
      </c>
      <c r="H36" s="471">
        <v>84</v>
      </c>
      <c r="I36" s="471">
        <v>2</v>
      </c>
      <c r="J36" s="471">
        <v>25</v>
      </c>
      <c r="K36" s="471">
        <v>89</v>
      </c>
      <c r="L36" s="565">
        <v>150</v>
      </c>
      <c r="M36" s="560"/>
      <c r="N36" s="560"/>
      <c r="O36" s="561"/>
    </row>
    <row r="37" spans="2:15" ht="21.75" customHeight="1" thickBot="1" x14ac:dyDescent="0.3">
      <c r="B37" s="441"/>
      <c r="C37" s="566" t="s">
        <v>45</v>
      </c>
      <c r="D37" s="567" t="s">
        <v>52</v>
      </c>
      <c r="E37" s="488" t="s">
        <v>44</v>
      </c>
      <c r="F37" s="568"/>
      <c r="G37" s="569">
        <v>750</v>
      </c>
      <c r="H37" s="488">
        <v>84</v>
      </c>
      <c r="I37" s="488">
        <v>2</v>
      </c>
      <c r="J37" s="488">
        <v>25</v>
      </c>
      <c r="K37" s="488">
        <v>89</v>
      </c>
      <c r="L37" s="570">
        <v>150</v>
      </c>
      <c r="M37" s="560"/>
      <c r="N37" s="560"/>
      <c r="O37" s="561"/>
    </row>
    <row r="38" spans="2:15" ht="16.5" customHeight="1" thickBot="1" x14ac:dyDescent="0.3">
      <c r="B38" s="441"/>
      <c r="C38" s="560"/>
      <c r="D38" s="560"/>
      <c r="E38" s="560"/>
      <c r="F38" s="560"/>
      <c r="G38" s="560"/>
      <c r="H38" s="560"/>
      <c r="I38" s="560"/>
      <c r="J38" s="560"/>
      <c r="K38" s="560"/>
      <c r="L38" s="560"/>
      <c r="M38" s="560"/>
      <c r="N38" s="560"/>
      <c r="O38" s="561"/>
    </row>
    <row r="39" spans="2:15" ht="82.5" customHeight="1" thickBot="1" x14ac:dyDescent="0.25">
      <c r="B39" s="441"/>
      <c r="C39" s="571" t="s">
        <v>42</v>
      </c>
      <c r="D39" s="572" t="s">
        <v>2</v>
      </c>
      <c r="E39" s="573" t="s">
        <v>3</v>
      </c>
      <c r="F39" s="574" t="s">
        <v>64</v>
      </c>
      <c r="G39" s="575" t="s">
        <v>99</v>
      </c>
      <c r="H39" s="576" t="s">
        <v>100</v>
      </c>
      <c r="I39" s="576" t="s">
        <v>101</v>
      </c>
      <c r="J39" s="576" t="s">
        <v>102</v>
      </c>
      <c r="K39" s="576" t="s">
        <v>90</v>
      </c>
      <c r="L39" s="430"/>
      <c r="M39" s="430"/>
      <c r="N39" s="430"/>
      <c r="O39" s="446"/>
    </row>
    <row r="40" spans="2:15" ht="32.25" customHeight="1" x14ac:dyDescent="0.2">
      <c r="B40" s="441"/>
      <c r="C40" s="562" t="s">
        <v>51</v>
      </c>
      <c r="D40" s="470" t="s">
        <v>142</v>
      </c>
      <c r="E40" s="471" t="s">
        <v>44</v>
      </c>
      <c r="F40" s="577">
        <f>+ROUND($F36*G36,0)</f>
        <v>0</v>
      </c>
      <c r="G40" s="577">
        <f>+ROUND($F36*H36,0)</f>
        <v>0</v>
      </c>
      <c r="H40" s="577">
        <f>+ROUND($F36*I36,0)</f>
        <v>0</v>
      </c>
      <c r="I40" s="577">
        <f>+ROUND($F36*J36,0)</f>
        <v>0</v>
      </c>
      <c r="J40" s="577">
        <f>+ROUND($F36*K36,0)</f>
        <v>0</v>
      </c>
      <c r="K40" s="578">
        <f>+ROUND($F36*L36,0)</f>
        <v>0</v>
      </c>
      <c r="L40" s="430"/>
      <c r="M40" s="430"/>
      <c r="N40" s="430"/>
      <c r="O40" s="446"/>
    </row>
    <row r="41" spans="2:15" ht="29.25" thickBot="1" x14ac:dyDescent="0.25">
      <c r="B41" s="441"/>
      <c r="C41" s="566" t="s">
        <v>45</v>
      </c>
      <c r="D41" s="567" t="s">
        <v>52</v>
      </c>
      <c r="E41" s="488" t="s">
        <v>44</v>
      </c>
      <c r="F41" s="579">
        <f>+ROUND(F$37*G37,0)</f>
        <v>0</v>
      </c>
      <c r="G41" s="579">
        <f>+ROUND($F37*H37,0)</f>
        <v>0</v>
      </c>
      <c r="H41" s="579">
        <f>+ROUND($F37*I37,0)</f>
        <v>0</v>
      </c>
      <c r="I41" s="579">
        <f>+ROUND($F37*J37,0)</f>
        <v>0</v>
      </c>
      <c r="J41" s="579">
        <f>+ROUND($F37*K37,0)</f>
        <v>0</v>
      </c>
      <c r="K41" s="580">
        <f>+ROUND($F37*L37,0)</f>
        <v>0</v>
      </c>
      <c r="L41" s="430"/>
      <c r="M41" s="430"/>
      <c r="N41" s="430"/>
      <c r="O41" s="446"/>
    </row>
    <row r="42" spans="2:15" ht="19.5" customHeight="1" thickBot="1" x14ac:dyDescent="0.3">
      <c r="B42" s="441"/>
      <c r="C42" s="581" t="s">
        <v>108</v>
      </c>
      <c r="D42" s="582"/>
      <c r="E42" s="583"/>
      <c r="F42" s="584">
        <f>SUM(F40:F41)</f>
        <v>0</v>
      </c>
      <c r="G42" s="584">
        <f>SUM(G40:G41)</f>
        <v>0</v>
      </c>
      <c r="H42" s="584">
        <f>SUM(H40:H41)</f>
        <v>0</v>
      </c>
      <c r="I42" s="584">
        <f>SUM(I40:I41)</f>
        <v>0</v>
      </c>
      <c r="J42" s="584">
        <f>SUM(J40:J41)</f>
        <v>0</v>
      </c>
      <c r="K42" s="585">
        <f>SUM(K40:K41)</f>
        <v>0</v>
      </c>
      <c r="L42" s="430"/>
      <c r="M42" s="430"/>
      <c r="N42" s="430"/>
      <c r="O42" s="446"/>
    </row>
    <row r="43" spans="2:15" ht="19.5" customHeight="1" thickBot="1" x14ac:dyDescent="0.3">
      <c r="B43" s="441"/>
      <c r="C43" s="581" t="s">
        <v>109</v>
      </c>
      <c r="D43" s="582"/>
      <c r="E43" s="583"/>
      <c r="F43" s="628"/>
      <c r="G43" s="628"/>
      <c r="H43" s="628"/>
      <c r="I43" s="628"/>
      <c r="J43" s="628"/>
      <c r="K43" s="628"/>
      <c r="L43" s="549"/>
      <c r="M43" s="549"/>
      <c r="N43" s="549"/>
      <c r="O43" s="550"/>
    </row>
    <row r="44" spans="2:15" x14ac:dyDescent="0.2">
      <c r="B44" s="441"/>
      <c r="C44" s="586"/>
      <c r="D44" s="587"/>
      <c r="E44" s="434"/>
      <c r="F44" s="544"/>
      <c r="G44" s="544"/>
      <c r="H44" s="544"/>
      <c r="I44" s="544"/>
      <c r="J44" s="544"/>
      <c r="K44" s="544"/>
      <c r="L44" s="430"/>
      <c r="M44" s="430"/>
      <c r="N44" s="430"/>
      <c r="O44" s="446"/>
    </row>
    <row r="45" spans="2:15" ht="15" thickBot="1" x14ac:dyDescent="0.25">
      <c r="B45" s="441"/>
      <c r="C45" s="586"/>
      <c r="D45" s="587"/>
      <c r="E45" s="434"/>
      <c r="F45" s="544"/>
      <c r="G45" s="544"/>
      <c r="H45" s="544"/>
      <c r="I45" s="544"/>
      <c r="J45" s="544"/>
      <c r="K45" s="544"/>
      <c r="L45" s="430"/>
      <c r="M45" s="430"/>
      <c r="N45" s="430"/>
      <c r="O45" s="446"/>
    </row>
    <row r="46" spans="2:15" ht="15.75" thickBot="1" x14ac:dyDescent="0.3">
      <c r="B46" s="441"/>
      <c r="C46" s="377" t="s">
        <v>53</v>
      </c>
      <c r="D46" s="377"/>
      <c r="E46" s="377"/>
      <c r="F46" s="377"/>
      <c r="G46" s="377"/>
      <c r="H46" s="377"/>
      <c r="I46" s="377"/>
      <c r="J46" s="377"/>
      <c r="K46" s="377"/>
      <c r="L46" s="377"/>
      <c r="M46" s="377"/>
      <c r="N46" s="377"/>
      <c r="O46" s="458"/>
    </row>
    <row r="47" spans="2:15" s="444" customFormat="1" ht="61.5" customHeight="1" thickBot="1" x14ac:dyDescent="0.3">
      <c r="B47" s="468"/>
      <c r="C47" s="571" t="s">
        <v>42</v>
      </c>
      <c r="D47" s="588" t="s">
        <v>2</v>
      </c>
      <c r="E47" s="463" t="s">
        <v>3</v>
      </c>
      <c r="F47" s="575" t="s">
        <v>63</v>
      </c>
      <c r="G47" s="575" t="s">
        <v>143</v>
      </c>
      <c r="H47" s="576" t="s">
        <v>144</v>
      </c>
      <c r="I47" s="576" t="s">
        <v>145</v>
      </c>
      <c r="J47" s="576" t="s">
        <v>146</v>
      </c>
      <c r="K47" s="576" t="s">
        <v>147</v>
      </c>
      <c r="L47" s="576" t="s">
        <v>148</v>
      </c>
      <c r="M47" s="576" t="s">
        <v>149</v>
      </c>
      <c r="O47" s="477"/>
    </row>
    <row r="48" spans="2:15" s="444" customFormat="1" ht="30.75" customHeight="1" thickBot="1" x14ac:dyDescent="0.3">
      <c r="B48" s="468"/>
      <c r="C48" s="589" t="s">
        <v>51</v>
      </c>
      <c r="D48" s="590" t="s">
        <v>54</v>
      </c>
      <c r="E48" s="591" t="s">
        <v>55</v>
      </c>
      <c r="F48" s="591">
        <v>3</v>
      </c>
      <c r="G48" s="592"/>
      <c r="H48" s="46"/>
      <c r="I48" s="46"/>
      <c r="J48" s="46"/>
      <c r="K48" s="46"/>
      <c r="L48" s="47"/>
      <c r="M48" s="47"/>
      <c r="O48" s="477"/>
    </row>
    <row r="49" spans="2:15" s="444" customFormat="1" ht="55.5" customHeight="1" thickBot="1" x14ac:dyDescent="0.3">
      <c r="B49" s="468"/>
      <c r="C49" s="593"/>
      <c r="D49" s="594"/>
      <c r="E49" s="595"/>
      <c r="F49" s="595"/>
      <c r="G49" s="596" t="s">
        <v>150</v>
      </c>
      <c r="H49" s="597" t="s">
        <v>151</v>
      </c>
      <c r="I49" s="597" t="s">
        <v>152</v>
      </c>
      <c r="J49" s="597" t="s">
        <v>153</v>
      </c>
      <c r="K49" s="597" t="s">
        <v>154</v>
      </c>
      <c r="L49" s="597" t="s">
        <v>155</v>
      </c>
      <c r="M49" s="597" t="s">
        <v>156</v>
      </c>
      <c r="O49" s="477"/>
    </row>
    <row r="50" spans="2:15" s="444" customFormat="1" ht="31.5" customHeight="1" thickBot="1" x14ac:dyDescent="0.3">
      <c r="B50" s="468"/>
      <c r="C50" s="598"/>
      <c r="D50" s="599"/>
      <c r="E50" s="600"/>
      <c r="F50" s="600"/>
      <c r="G50" s="592"/>
      <c r="H50" s="46"/>
      <c r="I50" s="46"/>
      <c r="J50" s="46"/>
      <c r="K50" s="46"/>
      <c r="L50" s="46"/>
      <c r="M50" s="47"/>
      <c r="O50" s="477"/>
    </row>
    <row r="51" spans="2:15" x14ac:dyDescent="0.2">
      <c r="B51" s="441"/>
      <c r="C51" s="601"/>
      <c r="D51" s="601"/>
      <c r="E51" s="601"/>
      <c r="F51" s="601"/>
      <c r="G51" s="602"/>
      <c r="H51" s="602"/>
      <c r="I51" s="602"/>
      <c r="J51" s="544"/>
      <c r="K51" s="544"/>
      <c r="L51" s="430"/>
      <c r="M51" s="430"/>
      <c r="N51" s="430"/>
      <c r="O51" s="446"/>
    </row>
    <row r="52" spans="2:15" ht="15" thickBot="1" x14ac:dyDescent="0.25">
      <c r="B52" s="547"/>
      <c r="C52" s="603"/>
      <c r="D52" s="604"/>
      <c r="E52" s="604"/>
      <c r="F52" s="604"/>
      <c r="G52" s="604"/>
      <c r="H52" s="604"/>
      <c r="I52" s="604"/>
      <c r="J52" s="548"/>
      <c r="K52" s="548"/>
      <c r="L52" s="549"/>
      <c r="M52" s="549"/>
      <c r="N52" s="549"/>
      <c r="O52" s="550"/>
    </row>
    <row r="53" spans="2:15" ht="34.5" customHeight="1" x14ac:dyDescent="0.2">
      <c r="C53" s="605"/>
      <c r="D53" s="606"/>
      <c r="E53" s="119"/>
      <c r="F53" s="119"/>
      <c r="G53" s="119"/>
      <c r="H53" s="119"/>
      <c r="I53" s="119"/>
      <c r="J53" s="119"/>
      <c r="K53" s="119"/>
    </row>
    <row r="54" spans="2:15" ht="15" customHeight="1" thickBot="1" x14ac:dyDescent="0.3">
      <c r="C54" s="607" t="s">
        <v>176</v>
      </c>
      <c r="D54" s="607"/>
      <c r="E54" s="425"/>
      <c r="F54" s="280"/>
      <c r="G54" s="280"/>
      <c r="H54" s="280"/>
      <c r="I54" s="608"/>
      <c r="J54" s="608"/>
      <c r="K54" s="119"/>
    </row>
    <row r="55" spans="2:15" ht="23.25" customHeight="1" thickBot="1" x14ac:dyDescent="0.3">
      <c r="C55" s="607" t="s">
        <v>29</v>
      </c>
      <c r="D55" s="607"/>
      <c r="E55" s="425"/>
      <c r="F55" s="280"/>
      <c r="G55" s="280"/>
      <c r="H55" s="280"/>
      <c r="I55" s="608"/>
      <c r="J55" s="608"/>
      <c r="K55" s="119"/>
    </row>
    <row r="56" spans="2:15" ht="36.75" customHeight="1" thickBot="1" x14ac:dyDescent="0.3">
      <c r="C56" s="609" t="s">
        <v>177</v>
      </c>
      <c r="D56" s="609"/>
      <c r="E56" s="425"/>
      <c r="F56" s="281"/>
      <c r="G56" s="281"/>
      <c r="H56" s="281"/>
      <c r="I56" s="610"/>
      <c r="J56" s="610"/>
      <c r="K56" s="119"/>
    </row>
    <row r="57" spans="2:15" x14ac:dyDescent="0.2">
      <c r="C57" s="605"/>
      <c r="D57" s="606"/>
      <c r="E57" s="119"/>
      <c r="F57" s="119"/>
      <c r="G57" s="119"/>
      <c r="H57" s="611"/>
      <c r="I57" s="119"/>
      <c r="J57" s="119"/>
      <c r="K57" s="119"/>
    </row>
    <row r="58" spans="2:15" x14ac:dyDescent="0.2">
      <c r="C58" s="605"/>
      <c r="D58" s="606"/>
      <c r="E58" s="430"/>
      <c r="F58" s="119"/>
      <c r="G58" s="119"/>
      <c r="H58" s="119"/>
      <c r="I58" s="119"/>
      <c r="J58" s="119"/>
      <c r="K58" s="119"/>
    </row>
    <row r="59" spans="2:15" x14ac:dyDescent="0.2">
      <c r="C59" s="605"/>
      <c r="D59" s="606"/>
      <c r="E59" s="119"/>
      <c r="F59" s="119"/>
      <c r="G59" s="119"/>
      <c r="H59" s="119"/>
      <c r="I59" s="119"/>
      <c r="J59" s="119"/>
      <c r="K59" s="119"/>
    </row>
  </sheetData>
  <sheetProtection algorithmName="SHA-512" hashValue="Pr6jDdF/mHQ7PqnxLtNUFb7lEB++gXx9mTNiLS80uzyX84KVWfk6S+IB/pvnsX2Fg8xAq0nFHgeRNVa4qyPmRQ==" saltValue="SqgouoGqgYNw5spEgnggKQ==" spinCount="100000" sheet="1" objects="1" scenarios="1" formatCells="0" formatColumns="0" formatRows="0"/>
  <mergeCells count="48">
    <mergeCell ref="C54:D54"/>
    <mergeCell ref="F54:H54"/>
    <mergeCell ref="C55:D55"/>
    <mergeCell ref="F55:H55"/>
    <mergeCell ref="F56:H56"/>
    <mergeCell ref="C46:N46"/>
    <mergeCell ref="C51:I51"/>
    <mergeCell ref="C13:G13"/>
    <mergeCell ref="I13:J13"/>
    <mergeCell ref="L13:M13"/>
    <mergeCell ref="L16:N16"/>
    <mergeCell ref="I16:K16"/>
    <mergeCell ref="L22:M22"/>
    <mergeCell ref="I22:J22"/>
    <mergeCell ref="C22:G22"/>
    <mergeCell ref="C14:G14"/>
    <mergeCell ref="F25:H25"/>
    <mergeCell ref="F7:H7"/>
    <mergeCell ref="C42:E42"/>
    <mergeCell ref="E7:E8"/>
    <mergeCell ref="D7:D8"/>
    <mergeCell ref="C7:C8"/>
    <mergeCell ref="I14:J14"/>
    <mergeCell ref="C43:E43"/>
    <mergeCell ref="C48:C50"/>
    <mergeCell ref="D48:D50"/>
    <mergeCell ref="E48:E50"/>
    <mergeCell ref="F48:F50"/>
    <mergeCell ref="C34:N34"/>
    <mergeCell ref="C6:N6"/>
    <mergeCell ref="I7:K7"/>
    <mergeCell ref="L7:N7"/>
    <mergeCell ref="C31:G31"/>
    <mergeCell ref="D25:D26"/>
    <mergeCell ref="C25:C26"/>
    <mergeCell ref="C16:C17"/>
    <mergeCell ref="D16:D17"/>
    <mergeCell ref="E16:E17"/>
    <mergeCell ref="E25:E26"/>
    <mergeCell ref="C23:G23"/>
    <mergeCell ref="I23:J23"/>
    <mergeCell ref="F16:H16"/>
    <mergeCell ref="L14:M14"/>
    <mergeCell ref="L23:M23"/>
    <mergeCell ref="C32:G32"/>
    <mergeCell ref="B2:O2"/>
    <mergeCell ref="B3:O3"/>
    <mergeCell ref="B4:O4"/>
  </mergeCells>
  <pageMargins left="0.7" right="0.7" top="0.75" bottom="0.75" header="0.3" footer="0.3"/>
  <pageSetup scale="51" orientation="landscape" r:id="rId1"/>
  <rowBreaks count="1" manualBreakCount="1">
    <brk id="43" max="15" man="1"/>
  </rowBreaks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Z40"/>
  <sheetViews>
    <sheetView showGridLines="0" topLeftCell="C22" zoomScale="85" zoomScaleNormal="85" workbookViewId="0">
      <selection activeCell="H9" sqref="H9"/>
    </sheetView>
  </sheetViews>
  <sheetFormatPr baseColWidth="10" defaultRowHeight="12" x14ac:dyDescent="0.2"/>
  <cols>
    <col min="1" max="1" width="5.42578125" style="178" customWidth="1"/>
    <col min="2" max="2" width="4.7109375" style="173" customWidth="1"/>
    <col min="3" max="3" width="11.42578125" style="174"/>
    <col min="4" max="4" width="38.140625" style="175" customWidth="1"/>
    <col min="5" max="5" width="11.42578125" style="176"/>
    <col min="6" max="6" width="21" style="177" customWidth="1"/>
    <col min="7" max="7" width="25.85546875" style="177" customWidth="1"/>
    <col min="8" max="8" width="35" style="177" customWidth="1"/>
    <col min="9" max="9" width="22.7109375" style="177" customWidth="1"/>
    <col min="10" max="10" width="16.85546875" style="173" customWidth="1"/>
    <col min="11" max="11" width="24.42578125" style="173" customWidth="1"/>
    <col min="12" max="12" width="16" style="173" customWidth="1"/>
    <col min="13" max="13" width="14.42578125" style="173" customWidth="1"/>
    <col min="14" max="14" width="30.140625" style="173" customWidth="1"/>
    <col min="15" max="16384" width="11.42578125" style="178"/>
  </cols>
  <sheetData>
    <row r="1" spans="2:26" ht="12.75" thickBot="1" x14ac:dyDescent="0.25"/>
    <row r="2" spans="2:26" s="105" customFormat="1" ht="23.25" customHeight="1" x14ac:dyDescent="0.25">
      <c r="B2" s="299" t="s">
        <v>123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1"/>
    </row>
    <row r="3" spans="2:26" s="105" customFormat="1" ht="25.5" customHeight="1" x14ac:dyDescent="0.25">
      <c r="B3" s="302" t="s">
        <v>58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4"/>
    </row>
    <row r="4" spans="2:26" s="105" customFormat="1" ht="23.25" customHeight="1" thickBot="1" x14ac:dyDescent="0.3">
      <c r="B4" s="305" t="s">
        <v>69</v>
      </c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7"/>
    </row>
    <row r="5" spans="2:26" ht="12.75" thickBot="1" x14ac:dyDescent="0.25"/>
    <row r="6" spans="2:26" ht="15.75" customHeight="1" thickBot="1" x14ac:dyDescent="0.25">
      <c r="B6" s="178"/>
      <c r="C6" s="289" t="s">
        <v>70</v>
      </c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1"/>
      <c r="O6" s="51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spans="2:26" ht="15.75" customHeight="1" thickBot="1" x14ac:dyDescent="0.25">
      <c r="B7" s="179"/>
      <c r="C7" s="74"/>
      <c r="D7" s="117"/>
      <c r="E7" s="79"/>
      <c r="F7" s="308" t="s">
        <v>67</v>
      </c>
      <c r="G7" s="309"/>
      <c r="H7" s="310"/>
      <c r="I7" s="308" t="s">
        <v>74</v>
      </c>
      <c r="J7" s="309"/>
      <c r="K7" s="310"/>
      <c r="L7" s="308" t="s">
        <v>75</v>
      </c>
      <c r="M7" s="309"/>
      <c r="N7" s="310"/>
      <c r="O7" s="180"/>
    </row>
    <row r="8" spans="2:26" s="183" customFormat="1" ht="36" customHeight="1" thickBot="1" x14ac:dyDescent="0.25">
      <c r="B8" s="181"/>
      <c r="C8" s="53" t="s">
        <v>42</v>
      </c>
      <c r="D8" s="54" t="s">
        <v>2</v>
      </c>
      <c r="E8" s="55" t="s">
        <v>44</v>
      </c>
      <c r="F8" s="56" t="s">
        <v>4</v>
      </c>
      <c r="G8" s="57" t="s">
        <v>85</v>
      </c>
      <c r="H8" s="58" t="s">
        <v>86</v>
      </c>
      <c r="I8" s="59" t="s">
        <v>4</v>
      </c>
      <c r="J8" s="57" t="s">
        <v>85</v>
      </c>
      <c r="K8" s="58" t="s">
        <v>86</v>
      </c>
      <c r="L8" s="59" t="s">
        <v>4</v>
      </c>
      <c r="M8" s="57" t="s">
        <v>85</v>
      </c>
      <c r="N8" s="58" t="s">
        <v>86</v>
      </c>
      <c r="O8" s="182"/>
    </row>
    <row r="9" spans="2:26" s="83" customFormat="1" ht="24" x14ac:dyDescent="0.25">
      <c r="B9" s="184"/>
      <c r="C9" s="60">
        <v>1</v>
      </c>
      <c r="D9" s="61" t="s">
        <v>43</v>
      </c>
      <c r="E9" s="62" t="s">
        <v>44</v>
      </c>
      <c r="F9" s="63">
        <v>329420</v>
      </c>
      <c r="G9" s="42"/>
      <c r="H9" s="64">
        <f>ROUND(F9*G9,0)</f>
        <v>0</v>
      </c>
      <c r="I9" s="65">
        <v>111249</v>
      </c>
      <c r="J9" s="42"/>
      <c r="K9" s="64">
        <f t="shared" ref="K9:K12" si="0">ROUND(I9*J9,0)</f>
        <v>0</v>
      </c>
      <c r="L9" s="65">
        <v>1310815</v>
      </c>
      <c r="M9" s="42"/>
      <c r="N9" s="64">
        <f t="shared" ref="N9:N12" si="1">ROUND(L9*M9,0)</f>
        <v>0</v>
      </c>
      <c r="O9" s="185"/>
    </row>
    <row r="10" spans="2:26" s="83" customFormat="1" ht="26.25" customHeight="1" x14ac:dyDescent="0.25">
      <c r="B10" s="184"/>
      <c r="C10" s="60" t="s">
        <v>45</v>
      </c>
      <c r="D10" s="66" t="s">
        <v>46</v>
      </c>
      <c r="E10" s="67" t="s">
        <v>44</v>
      </c>
      <c r="F10" s="68">
        <v>329420</v>
      </c>
      <c r="G10" s="43"/>
      <c r="H10" s="64">
        <f t="shared" ref="H10:H12" si="2">ROUND(F10*G10,0)</f>
        <v>0</v>
      </c>
      <c r="I10" s="65">
        <v>111249</v>
      </c>
      <c r="J10" s="43"/>
      <c r="K10" s="64">
        <f t="shared" si="0"/>
        <v>0</v>
      </c>
      <c r="L10" s="65">
        <v>1310815</v>
      </c>
      <c r="M10" s="43"/>
      <c r="N10" s="64">
        <f t="shared" si="1"/>
        <v>0</v>
      </c>
      <c r="O10" s="185"/>
    </row>
    <row r="11" spans="2:26" s="83" customFormat="1" ht="36" x14ac:dyDescent="0.25">
      <c r="B11" s="184"/>
      <c r="C11" s="60" t="s">
        <v>11</v>
      </c>
      <c r="D11" s="66" t="s">
        <v>82</v>
      </c>
      <c r="E11" s="67" t="s">
        <v>44</v>
      </c>
      <c r="F11" s="68">
        <v>329420</v>
      </c>
      <c r="G11" s="43"/>
      <c r="H11" s="64">
        <f t="shared" si="2"/>
        <v>0</v>
      </c>
      <c r="I11" s="65">
        <v>111249</v>
      </c>
      <c r="J11" s="43"/>
      <c r="K11" s="64">
        <f t="shared" si="0"/>
        <v>0</v>
      </c>
      <c r="L11" s="65">
        <v>1310815</v>
      </c>
      <c r="M11" s="43"/>
      <c r="N11" s="64">
        <f t="shared" si="1"/>
        <v>0</v>
      </c>
      <c r="O11" s="185"/>
    </row>
    <row r="12" spans="2:26" s="83" customFormat="1" ht="38.25" customHeight="1" thickBot="1" x14ac:dyDescent="0.3">
      <c r="B12" s="184"/>
      <c r="C12" s="69" t="s">
        <v>13</v>
      </c>
      <c r="D12" s="186" t="s">
        <v>157</v>
      </c>
      <c r="E12" s="100" t="s">
        <v>44</v>
      </c>
      <c r="F12" s="70">
        <v>333006</v>
      </c>
      <c r="G12" s="44"/>
      <c r="H12" s="312">
        <f t="shared" si="2"/>
        <v>0</v>
      </c>
      <c r="I12" s="71">
        <v>210933</v>
      </c>
      <c r="J12" s="45"/>
      <c r="K12" s="312">
        <f t="shared" si="0"/>
        <v>0</v>
      </c>
      <c r="L12" s="71">
        <v>1301014</v>
      </c>
      <c r="M12" s="45"/>
      <c r="N12" s="312">
        <f t="shared" si="1"/>
        <v>0</v>
      </c>
      <c r="O12" s="185"/>
    </row>
    <row r="13" spans="2:26" ht="16.5" thickBot="1" x14ac:dyDescent="0.3">
      <c r="B13" s="179"/>
      <c r="C13" s="293" t="s">
        <v>110</v>
      </c>
      <c r="D13" s="294"/>
      <c r="E13" s="294"/>
      <c r="F13" s="294"/>
      <c r="G13" s="311"/>
      <c r="H13" s="313">
        <f>SUM(H9:H12)</f>
        <v>0</v>
      </c>
      <c r="I13" s="295"/>
      <c r="J13" s="296"/>
      <c r="K13" s="187">
        <f>SUM(K9:K12)</f>
        <v>0</v>
      </c>
      <c r="L13" s="297"/>
      <c r="M13" s="298"/>
      <c r="N13" s="188">
        <f>SUM(N9:N12)</f>
        <v>0</v>
      </c>
      <c r="O13" s="180"/>
    </row>
    <row r="14" spans="2:26" ht="16.5" thickBot="1" x14ac:dyDescent="0.3">
      <c r="B14" s="179"/>
      <c r="C14" s="293" t="s">
        <v>106</v>
      </c>
      <c r="D14" s="294"/>
      <c r="E14" s="294"/>
      <c r="F14" s="294"/>
      <c r="G14" s="311"/>
      <c r="H14" s="631"/>
      <c r="I14" s="295"/>
      <c r="J14" s="296"/>
      <c r="K14" s="632"/>
      <c r="L14" s="297"/>
      <c r="M14" s="298"/>
      <c r="N14" s="633"/>
      <c r="O14" s="180"/>
    </row>
    <row r="15" spans="2:26" ht="12.75" thickBot="1" x14ac:dyDescent="0.25">
      <c r="B15" s="178"/>
      <c r="C15" s="72"/>
      <c r="D15" s="73"/>
      <c r="E15" s="74"/>
      <c r="F15" s="75"/>
      <c r="G15" s="76"/>
      <c r="H15" s="76"/>
      <c r="I15" s="189"/>
      <c r="J15" s="189"/>
      <c r="K15" s="189"/>
      <c r="L15" s="178"/>
      <c r="M15" s="178"/>
      <c r="N15" s="178"/>
    </row>
    <row r="16" spans="2:26" ht="15.75" customHeight="1" thickBot="1" x14ac:dyDescent="0.25">
      <c r="B16" s="179"/>
      <c r="C16" s="289" t="s">
        <v>66</v>
      </c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1"/>
      <c r="O16" s="79"/>
    </row>
    <row r="17" spans="2:15" ht="28.5" customHeight="1" thickBot="1" x14ac:dyDescent="0.25">
      <c r="B17" s="179"/>
      <c r="C17" s="112" t="s">
        <v>42</v>
      </c>
      <c r="D17" s="113" t="s">
        <v>2</v>
      </c>
      <c r="E17" s="114" t="s">
        <v>3</v>
      </c>
      <c r="F17" s="113" t="s">
        <v>85</v>
      </c>
      <c r="G17" s="115" t="s">
        <v>76</v>
      </c>
      <c r="H17" s="116" t="s">
        <v>77</v>
      </c>
      <c r="I17" s="116" t="s">
        <v>78</v>
      </c>
      <c r="J17" s="77"/>
      <c r="K17" s="77"/>
      <c r="L17" s="77"/>
      <c r="M17" s="78"/>
      <c r="N17" s="78"/>
      <c r="O17" s="79"/>
    </row>
    <row r="18" spans="2:15" ht="14.25" x14ac:dyDescent="0.2">
      <c r="B18" s="179"/>
      <c r="C18" s="80" t="s">
        <v>51</v>
      </c>
      <c r="D18" s="81" t="s">
        <v>142</v>
      </c>
      <c r="E18" s="82" t="s">
        <v>44</v>
      </c>
      <c r="F18" s="190"/>
      <c r="G18" s="191">
        <v>300</v>
      </c>
      <c r="H18" s="191">
        <v>228</v>
      </c>
      <c r="I18" s="192">
        <v>1445</v>
      </c>
      <c r="J18" s="83"/>
      <c r="K18" s="83"/>
      <c r="L18" s="83"/>
      <c r="M18" s="78"/>
      <c r="N18" s="78"/>
      <c r="O18" s="79"/>
    </row>
    <row r="19" spans="2:15" ht="27.75" customHeight="1" thickBot="1" x14ac:dyDescent="0.25">
      <c r="B19" s="179"/>
      <c r="C19" s="84" t="s">
        <v>45</v>
      </c>
      <c r="D19" s="85" t="s">
        <v>52</v>
      </c>
      <c r="E19" s="86" t="s">
        <v>44</v>
      </c>
      <c r="F19" s="193"/>
      <c r="G19" s="194">
        <v>300</v>
      </c>
      <c r="H19" s="194">
        <v>228</v>
      </c>
      <c r="I19" s="195">
        <v>1445</v>
      </c>
      <c r="J19" s="83"/>
      <c r="K19" s="83"/>
      <c r="L19" s="83"/>
      <c r="M19" s="78"/>
      <c r="N19" s="78"/>
      <c r="O19" s="79"/>
    </row>
    <row r="20" spans="2:15" ht="16.5" customHeight="1" thickBot="1" x14ac:dyDescent="0.25">
      <c r="B20" s="179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9"/>
    </row>
    <row r="21" spans="2:15" ht="39" customHeight="1" thickBot="1" x14ac:dyDescent="0.25">
      <c r="B21" s="179"/>
      <c r="C21" s="87" t="s">
        <v>42</v>
      </c>
      <c r="D21" s="88" t="s">
        <v>2</v>
      </c>
      <c r="E21" s="89" t="s">
        <v>3</v>
      </c>
      <c r="F21" s="90" t="s">
        <v>87</v>
      </c>
      <c r="G21" s="91" t="s">
        <v>88</v>
      </c>
      <c r="H21" s="91" t="s">
        <v>89</v>
      </c>
      <c r="I21" s="77"/>
      <c r="J21" s="77"/>
      <c r="K21" s="77"/>
      <c r="L21" s="77"/>
      <c r="M21" s="178"/>
      <c r="N21" s="178"/>
      <c r="O21" s="180"/>
    </row>
    <row r="22" spans="2:15" ht="17.25" customHeight="1" x14ac:dyDescent="0.2">
      <c r="B22" s="179"/>
      <c r="C22" s="92" t="s">
        <v>51</v>
      </c>
      <c r="D22" s="93" t="s">
        <v>141</v>
      </c>
      <c r="E22" s="94" t="s">
        <v>44</v>
      </c>
      <c r="F22" s="95">
        <f>+ROUND($F18*G18,0)</f>
        <v>0</v>
      </c>
      <c r="G22" s="95">
        <f>+ROUND($F18*H18,0)</f>
        <v>0</v>
      </c>
      <c r="H22" s="96">
        <f>+ROUND($F18*I18,0)</f>
        <v>0</v>
      </c>
      <c r="I22" s="97"/>
      <c r="J22" s="97"/>
      <c r="K22" s="97"/>
      <c r="L22" s="97"/>
      <c r="M22" s="178"/>
      <c r="N22" s="178"/>
      <c r="O22" s="180"/>
    </row>
    <row r="23" spans="2:15" ht="24.75" thickBot="1" x14ac:dyDescent="0.25">
      <c r="B23" s="179"/>
      <c r="C23" s="98" t="s">
        <v>45</v>
      </c>
      <c r="D23" s="99" t="s">
        <v>52</v>
      </c>
      <c r="E23" s="100" t="s">
        <v>44</v>
      </c>
      <c r="F23" s="101">
        <f>+ROUND(F$19*G19,0)</f>
        <v>0</v>
      </c>
      <c r="G23" s="101">
        <f>+ROUND($F19*H19,0)</f>
        <v>0</v>
      </c>
      <c r="H23" s="102">
        <f>+ROUND($F19*I19,0)</f>
        <v>0</v>
      </c>
      <c r="I23" s="97"/>
      <c r="J23" s="97"/>
      <c r="K23" s="97"/>
      <c r="L23" s="97"/>
      <c r="M23" s="178"/>
      <c r="N23" s="178"/>
      <c r="O23" s="180"/>
    </row>
    <row r="24" spans="2:15" ht="16.5" thickBot="1" x14ac:dyDescent="0.3">
      <c r="B24" s="179"/>
      <c r="C24" s="314" t="s">
        <v>111</v>
      </c>
      <c r="D24" s="315"/>
      <c r="E24" s="316"/>
      <c r="F24" s="196">
        <f>SUM(F22:F23)</f>
        <v>0</v>
      </c>
      <c r="G24" s="196">
        <f t="shared" ref="G24:H24" si="3">SUM(G22:G23)</f>
        <v>0</v>
      </c>
      <c r="H24" s="197">
        <f t="shared" si="3"/>
        <v>0</v>
      </c>
      <c r="I24" s="198"/>
      <c r="J24" s="198"/>
      <c r="K24" s="198"/>
      <c r="L24" s="198"/>
      <c r="M24" s="178"/>
      <c r="N24" s="178"/>
      <c r="O24" s="180"/>
    </row>
    <row r="25" spans="2:15" ht="16.5" thickBot="1" x14ac:dyDescent="0.3">
      <c r="B25" s="179"/>
      <c r="C25" s="314" t="s">
        <v>109</v>
      </c>
      <c r="D25" s="315"/>
      <c r="E25" s="316"/>
      <c r="F25" s="629"/>
      <c r="G25" s="629"/>
      <c r="H25" s="630"/>
      <c r="I25" s="189"/>
      <c r="J25" s="189"/>
      <c r="K25" s="189"/>
      <c r="L25" s="178"/>
      <c r="M25" s="178"/>
      <c r="N25" s="178"/>
      <c r="O25" s="180"/>
    </row>
    <row r="26" spans="2:15" ht="12.75" thickBot="1" x14ac:dyDescent="0.25">
      <c r="C26" s="103"/>
      <c r="D26" s="104"/>
      <c r="E26" s="105"/>
      <c r="F26" s="189"/>
      <c r="G26" s="189"/>
      <c r="H26" s="189"/>
      <c r="I26" s="189"/>
      <c r="J26" s="189"/>
      <c r="K26" s="199"/>
    </row>
    <row r="27" spans="2:15" ht="12.75" thickBot="1" x14ac:dyDescent="0.25">
      <c r="B27" s="200"/>
      <c r="C27" s="289" t="s">
        <v>71</v>
      </c>
      <c r="D27" s="290"/>
      <c r="E27" s="290"/>
      <c r="F27" s="290"/>
      <c r="G27" s="290"/>
      <c r="H27" s="290"/>
      <c r="I27" s="290"/>
      <c r="J27" s="292"/>
      <c r="K27" s="292"/>
      <c r="L27" s="292"/>
      <c r="M27" s="290"/>
      <c r="N27" s="290"/>
      <c r="O27" s="201"/>
    </row>
    <row r="28" spans="2:15" s="203" customFormat="1" ht="61.5" customHeight="1" thickBot="1" x14ac:dyDescent="0.3">
      <c r="B28" s="202"/>
      <c r="C28" s="106" t="s">
        <v>42</v>
      </c>
      <c r="D28" s="107" t="s">
        <v>2</v>
      </c>
      <c r="E28" s="57" t="s">
        <v>3</v>
      </c>
      <c r="F28" s="90" t="s">
        <v>63</v>
      </c>
      <c r="G28" s="90" t="s">
        <v>112</v>
      </c>
      <c r="H28" s="91" t="s">
        <v>113</v>
      </c>
      <c r="I28" s="91" t="s">
        <v>117</v>
      </c>
      <c r="J28" s="77"/>
      <c r="K28" s="77"/>
      <c r="L28" s="77"/>
      <c r="O28" s="204"/>
    </row>
    <row r="29" spans="2:15" s="83" customFormat="1" ht="18.75" customHeight="1" thickBot="1" x14ac:dyDescent="0.3">
      <c r="B29" s="184"/>
      <c r="C29" s="321" t="s">
        <v>51</v>
      </c>
      <c r="D29" s="317" t="s">
        <v>54</v>
      </c>
      <c r="E29" s="323" t="s">
        <v>55</v>
      </c>
      <c r="F29" s="317">
        <v>3</v>
      </c>
      <c r="G29" s="365"/>
      <c r="H29" s="46"/>
      <c r="I29" s="47"/>
      <c r="J29" s="108"/>
      <c r="K29" s="108"/>
      <c r="L29" s="108"/>
      <c r="O29" s="185"/>
    </row>
    <row r="30" spans="2:15" s="83" customFormat="1" ht="48.75" customHeight="1" thickBot="1" x14ac:dyDescent="0.3">
      <c r="B30" s="184"/>
      <c r="C30" s="322"/>
      <c r="D30" s="318"/>
      <c r="E30" s="324"/>
      <c r="F30" s="318"/>
      <c r="G30" s="90" t="s">
        <v>114</v>
      </c>
      <c r="H30" s="91" t="s">
        <v>115</v>
      </c>
      <c r="I30" s="91" t="s">
        <v>116</v>
      </c>
      <c r="J30" s="108"/>
      <c r="K30" s="108"/>
      <c r="L30" s="108"/>
      <c r="O30" s="185"/>
    </row>
    <row r="31" spans="2:15" s="83" customFormat="1" ht="22.5" customHeight="1" thickBot="1" x14ac:dyDescent="0.3">
      <c r="B31" s="184"/>
      <c r="C31" s="320"/>
      <c r="D31" s="319"/>
      <c r="E31" s="325"/>
      <c r="F31" s="319"/>
      <c r="G31" s="364"/>
      <c r="H31" s="364"/>
      <c r="I31" s="364"/>
      <c r="J31" s="108"/>
      <c r="K31" s="108"/>
      <c r="L31" s="108"/>
      <c r="O31" s="185"/>
    </row>
    <row r="32" spans="2:15" x14ac:dyDescent="0.2">
      <c r="B32" s="179"/>
      <c r="C32" s="288"/>
      <c r="D32" s="288"/>
      <c r="E32" s="288"/>
      <c r="F32" s="288"/>
      <c r="G32" s="288"/>
      <c r="H32" s="288"/>
      <c r="I32" s="288"/>
      <c r="J32" s="189"/>
      <c r="K32" s="189"/>
      <c r="L32" s="178"/>
      <c r="M32" s="178"/>
      <c r="N32" s="178"/>
      <c r="O32" s="180"/>
    </row>
    <row r="33" spans="2:15" ht="12.75" thickBot="1" x14ac:dyDescent="0.25">
      <c r="B33" s="205"/>
      <c r="C33" s="109"/>
      <c r="D33" s="110"/>
      <c r="E33" s="110"/>
      <c r="F33" s="110"/>
      <c r="G33" s="110"/>
      <c r="H33" s="110"/>
      <c r="I33" s="110"/>
      <c r="J33" s="206"/>
      <c r="K33" s="206"/>
      <c r="L33" s="207"/>
      <c r="M33" s="207"/>
      <c r="N33" s="207"/>
      <c r="O33" s="208"/>
    </row>
    <row r="34" spans="2:15" ht="34.5" customHeight="1" x14ac:dyDescent="0.2">
      <c r="C34" s="209"/>
      <c r="D34" s="210"/>
      <c r="E34" s="199"/>
      <c r="F34" s="199"/>
      <c r="G34" s="199"/>
      <c r="H34" s="199"/>
      <c r="I34" s="199"/>
      <c r="J34" s="199"/>
      <c r="K34" s="199"/>
    </row>
    <row r="35" spans="2:15" ht="12.75" customHeight="1" thickBot="1" x14ac:dyDescent="0.25">
      <c r="C35" s="283" t="s">
        <v>176</v>
      </c>
      <c r="D35" s="283"/>
      <c r="E35" s="2"/>
      <c r="F35" s="280"/>
      <c r="G35" s="280"/>
      <c r="H35" s="280"/>
      <c r="I35" s="423"/>
      <c r="J35" s="423"/>
      <c r="K35" s="199"/>
    </row>
    <row r="36" spans="2:15" ht="15" thickBot="1" x14ac:dyDescent="0.25">
      <c r="C36" s="283" t="s">
        <v>29</v>
      </c>
      <c r="D36" s="283"/>
      <c r="E36" s="2"/>
      <c r="F36" s="280"/>
      <c r="G36" s="280"/>
      <c r="H36" s="280"/>
      <c r="I36" s="423"/>
      <c r="J36" s="423"/>
      <c r="K36" s="199"/>
    </row>
    <row r="37" spans="2:15" ht="34.5" customHeight="1" thickBot="1" x14ac:dyDescent="0.25">
      <c r="C37" s="214" t="s">
        <v>177</v>
      </c>
      <c r="D37" s="214"/>
      <c r="E37" s="2"/>
      <c r="F37" s="281"/>
      <c r="G37" s="281"/>
      <c r="H37" s="281"/>
      <c r="I37" s="424"/>
      <c r="J37" s="424"/>
      <c r="K37" s="199"/>
    </row>
    <row r="38" spans="2:15" x14ac:dyDescent="0.2">
      <c r="C38" s="209"/>
      <c r="D38" s="210"/>
      <c r="E38" s="199"/>
      <c r="F38" s="199"/>
      <c r="G38" s="199"/>
      <c r="H38" s="211"/>
      <c r="I38" s="199"/>
      <c r="J38" s="199"/>
      <c r="K38" s="199"/>
    </row>
    <row r="39" spans="2:15" x14ac:dyDescent="0.2">
      <c r="C39" s="209"/>
      <c r="D39" s="210"/>
      <c r="E39" s="199"/>
      <c r="F39" s="199"/>
      <c r="G39" s="199"/>
      <c r="H39" s="199"/>
      <c r="I39" s="199"/>
      <c r="J39" s="199"/>
      <c r="K39" s="199"/>
    </row>
    <row r="40" spans="2:15" x14ac:dyDescent="0.2">
      <c r="C40" s="209"/>
      <c r="D40" s="210"/>
      <c r="E40" s="199"/>
      <c r="F40" s="199"/>
      <c r="G40" s="199"/>
      <c r="H40" s="199"/>
      <c r="I40" s="199"/>
      <c r="J40" s="199"/>
      <c r="K40" s="199"/>
    </row>
  </sheetData>
  <sheetProtection algorithmName="SHA-512" hashValue="vXVO4jW3Bsfpq8mOz4+veefFZoalNb0vUAIWj3kxaK2VZNmmS97Ne5JLhiL08p5QP/7YlrtGNC6fSP97PRb8OQ==" saltValue="rnshbDoqFTb1xt06Ov/YKQ==" spinCount="100000" sheet="1" objects="1" scenarios="1" formatCells="0" formatColumns="0" formatRows="0"/>
  <mergeCells count="27">
    <mergeCell ref="D29:D31"/>
    <mergeCell ref="E29:E31"/>
    <mergeCell ref="F29:F31"/>
    <mergeCell ref="C29:C31"/>
    <mergeCell ref="C35:D35"/>
    <mergeCell ref="F35:H35"/>
    <mergeCell ref="B2:O2"/>
    <mergeCell ref="B3:O3"/>
    <mergeCell ref="B4:O4"/>
    <mergeCell ref="C6:N6"/>
    <mergeCell ref="F7:H7"/>
    <mergeCell ref="I7:K7"/>
    <mergeCell ref="L7:N7"/>
    <mergeCell ref="C16:N16"/>
    <mergeCell ref="C24:E24"/>
    <mergeCell ref="C27:N27"/>
    <mergeCell ref="C13:G13"/>
    <mergeCell ref="I13:J13"/>
    <mergeCell ref="L13:M13"/>
    <mergeCell ref="C14:G14"/>
    <mergeCell ref="I14:J14"/>
    <mergeCell ref="L14:M14"/>
    <mergeCell ref="C25:E25"/>
    <mergeCell ref="C32:I32"/>
    <mergeCell ref="C36:D36"/>
    <mergeCell ref="F36:H36"/>
    <mergeCell ref="F37:H3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FF00"/>
    <pageSetUpPr fitToPage="1"/>
  </sheetPr>
  <dimension ref="B1:H50"/>
  <sheetViews>
    <sheetView showGridLines="0" tabSelected="1" topLeftCell="A35" workbookViewId="0">
      <selection activeCell="H42" sqref="H42"/>
    </sheetView>
  </sheetViews>
  <sheetFormatPr baseColWidth="10" defaultRowHeight="14.25" x14ac:dyDescent="0.2"/>
  <cols>
    <col min="1" max="1" width="2.28515625" style="145" customWidth="1"/>
    <col min="2" max="2" width="9.85546875" style="150" bestFit="1" customWidth="1"/>
    <col min="3" max="3" width="18.140625" style="150" customWidth="1"/>
    <col min="4" max="4" width="29" style="151" customWidth="1"/>
    <col min="5" max="5" width="31.28515625" style="151" customWidth="1"/>
    <col min="6" max="6" width="47.42578125" style="151" customWidth="1"/>
    <col min="7" max="7" width="20" style="151" customWidth="1"/>
    <col min="8" max="8" width="28.5703125" style="18" customWidth="1"/>
    <col min="9" max="16384" width="11.42578125" style="145"/>
  </cols>
  <sheetData>
    <row r="1" spans="2:8" x14ac:dyDescent="0.2">
      <c r="B1" s="17"/>
      <c r="C1" s="36"/>
      <c r="D1" s="228" t="s">
        <v>123</v>
      </c>
      <c r="E1" s="228"/>
      <c r="F1" s="228"/>
      <c r="G1" s="228"/>
      <c r="H1" s="229"/>
    </row>
    <row r="2" spans="2:8" ht="26.25" customHeight="1" x14ac:dyDescent="0.2">
      <c r="B2" s="146"/>
      <c r="C2" s="147"/>
      <c r="D2" s="230" t="s">
        <v>0</v>
      </c>
      <c r="E2" s="230"/>
      <c r="F2" s="230"/>
      <c r="G2" s="230"/>
      <c r="H2" s="231"/>
    </row>
    <row r="3" spans="2:8" ht="15" thickBot="1" x14ac:dyDescent="0.25">
      <c r="B3" s="148"/>
      <c r="C3" s="149"/>
      <c r="D3" s="232" t="s">
        <v>32</v>
      </c>
      <c r="E3" s="232"/>
      <c r="F3" s="232"/>
      <c r="G3" s="232"/>
      <c r="H3" s="233"/>
    </row>
    <row r="4" spans="2:8" ht="15" thickBot="1" x14ac:dyDescent="0.25"/>
    <row r="5" spans="2:8" s="21" customFormat="1" ht="57" thickBot="1" x14ac:dyDescent="0.3">
      <c r="B5" s="19" t="s">
        <v>33</v>
      </c>
      <c r="C5" s="234" t="s">
        <v>34</v>
      </c>
      <c r="D5" s="235"/>
      <c r="E5" s="32" t="s">
        <v>127</v>
      </c>
      <c r="F5" s="32" t="s">
        <v>128</v>
      </c>
      <c r="G5" s="32" t="s">
        <v>129</v>
      </c>
      <c r="H5" s="27" t="s">
        <v>95</v>
      </c>
    </row>
    <row r="6" spans="2:8" ht="15" customHeight="1" x14ac:dyDescent="0.25">
      <c r="B6" s="152">
        <v>2015</v>
      </c>
      <c r="C6" s="236" t="s">
        <v>68</v>
      </c>
      <c r="D6" s="237"/>
      <c r="E6" s="153">
        <f>+'2015'!H13</f>
        <v>0</v>
      </c>
      <c r="F6" s="153">
        <f>+'2015'!F42</f>
        <v>0</v>
      </c>
      <c r="G6" s="154">
        <f>+'2015'!G48</f>
        <v>0</v>
      </c>
      <c r="H6" s="49">
        <f>+SUM(E6:G6)</f>
        <v>0</v>
      </c>
    </row>
    <row r="7" spans="2:8" ht="15" x14ac:dyDescent="0.25">
      <c r="B7" s="155">
        <v>2015</v>
      </c>
      <c r="C7" s="238" t="s">
        <v>57</v>
      </c>
      <c r="D7" s="239"/>
      <c r="E7" s="156">
        <f>+'2015'!K13</f>
        <v>0</v>
      </c>
      <c r="F7" s="156">
        <f>+'2015'!G42</f>
        <v>0</v>
      </c>
      <c r="G7" s="157">
        <f>+'2015'!H48</f>
        <v>0</v>
      </c>
      <c r="H7" s="50">
        <f>+SUM(E7:G7)</f>
        <v>0</v>
      </c>
    </row>
    <row r="8" spans="2:8" ht="15" x14ac:dyDescent="0.25">
      <c r="B8" s="155">
        <v>2015</v>
      </c>
      <c r="C8" s="238" t="s">
        <v>56</v>
      </c>
      <c r="D8" s="239"/>
      <c r="E8" s="156">
        <f>+'2015'!N13</f>
        <v>0</v>
      </c>
      <c r="F8" s="156">
        <f>+'2015'!H42</f>
        <v>0</v>
      </c>
      <c r="G8" s="157">
        <f>+'2015'!I48</f>
        <v>0</v>
      </c>
      <c r="H8" s="50">
        <f>+SUM(E8:G8)</f>
        <v>0</v>
      </c>
    </row>
    <row r="9" spans="2:8" ht="15" x14ac:dyDescent="0.25">
      <c r="B9" s="155">
        <v>2015</v>
      </c>
      <c r="C9" s="238" t="s">
        <v>38</v>
      </c>
      <c r="D9" s="239"/>
      <c r="E9" s="156">
        <f>+'2015'!H22</f>
        <v>0</v>
      </c>
      <c r="F9" s="156">
        <f>+'2015'!I42</f>
        <v>0</v>
      </c>
      <c r="G9" s="157">
        <f>+'2015'!J48</f>
        <v>0</v>
      </c>
      <c r="H9" s="50">
        <f>+SUM(E9:G9)</f>
        <v>0</v>
      </c>
    </row>
    <row r="10" spans="2:8" ht="15" x14ac:dyDescent="0.25">
      <c r="B10" s="155">
        <v>2015</v>
      </c>
      <c r="C10" s="238" t="s">
        <v>30</v>
      </c>
      <c r="D10" s="239"/>
      <c r="E10" s="156">
        <f>+'2015'!K22</f>
        <v>0</v>
      </c>
      <c r="F10" s="156">
        <f>+'2015'!J42</f>
        <v>0</v>
      </c>
      <c r="G10" s="157">
        <f>+'2015'!K48</f>
        <v>0</v>
      </c>
      <c r="H10" s="50">
        <f>+SUM(E10:G10)</f>
        <v>0</v>
      </c>
    </row>
    <row r="11" spans="2:8" ht="15" x14ac:dyDescent="0.25">
      <c r="B11" s="155">
        <v>2015</v>
      </c>
      <c r="C11" s="238" t="s">
        <v>31</v>
      </c>
      <c r="D11" s="239"/>
      <c r="E11" s="156">
        <f>+'2015'!N22</f>
        <v>0</v>
      </c>
      <c r="F11" s="156">
        <f>+'2015'!K42</f>
        <v>0</v>
      </c>
      <c r="G11" s="157">
        <f>+'2015'!L48</f>
        <v>0</v>
      </c>
      <c r="H11" s="50">
        <f>+SUM(E11:G11)</f>
        <v>0</v>
      </c>
    </row>
    <row r="12" spans="2:8" ht="15.75" thickBot="1" x14ac:dyDescent="0.3">
      <c r="B12" s="329">
        <v>2015</v>
      </c>
      <c r="C12" s="330" t="s">
        <v>84</v>
      </c>
      <c r="D12" s="331"/>
      <c r="E12" s="332">
        <f>+'2015'!H31</f>
        <v>0</v>
      </c>
      <c r="F12" s="363" t="s">
        <v>126</v>
      </c>
      <c r="G12" s="333">
        <f>+'2015'!M48</f>
        <v>0</v>
      </c>
      <c r="H12" s="334">
        <f>+SUM(E12:G12)</f>
        <v>0</v>
      </c>
    </row>
    <row r="13" spans="2:8" ht="15.75" thickBot="1" x14ac:dyDescent="0.3">
      <c r="B13" s="326" t="s">
        <v>119</v>
      </c>
      <c r="C13" s="327"/>
      <c r="D13" s="328"/>
      <c r="E13" s="360">
        <f>+SUM(E6:E12)</f>
        <v>0</v>
      </c>
      <c r="F13" s="361">
        <f>+SUM(F6:F12)</f>
        <v>0</v>
      </c>
      <c r="G13" s="361">
        <f>+SUM(G6:G12)</f>
        <v>0</v>
      </c>
      <c r="H13" s="362">
        <f>+SUM(H6:H12)</f>
        <v>0</v>
      </c>
    </row>
    <row r="14" spans="2:8" ht="4.5" customHeight="1" thickBot="1" x14ac:dyDescent="0.3">
      <c r="B14" s="159"/>
      <c r="C14" s="159"/>
      <c r="D14" s="22"/>
      <c r="E14" s="160"/>
      <c r="F14" s="160"/>
      <c r="G14" s="160"/>
      <c r="H14" s="23"/>
    </row>
    <row r="15" spans="2:8" s="162" customFormat="1" ht="39" thickBot="1" x14ac:dyDescent="0.3">
      <c r="B15" s="39" t="s">
        <v>33</v>
      </c>
      <c r="C15" s="32" t="s">
        <v>34</v>
      </c>
      <c r="D15" s="161" t="s">
        <v>5</v>
      </c>
      <c r="E15" s="161" t="s">
        <v>10</v>
      </c>
      <c r="F15" s="161" t="s">
        <v>39</v>
      </c>
      <c r="G15" s="161" t="s">
        <v>23</v>
      </c>
      <c r="H15" s="28" t="s">
        <v>120</v>
      </c>
    </row>
    <row r="16" spans="2:8" ht="15.75" thickBot="1" x14ac:dyDescent="0.3">
      <c r="B16" s="163">
        <v>2015</v>
      </c>
      <c r="C16" s="24" t="s">
        <v>35</v>
      </c>
      <c r="D16" s="164">
        <f>+'PRUEBA 3579'!G11</f>
        <v>0</v>
      </c>
      <c r="E16" s="164">
        <f>+'PRUEBA 3579'!G19</f>
        <v>0</v>
      </c>
      <c r="F16" s="164">
        <f>+'PRUEBA 3579'!G27</f>
        <v>0</v>
      </c>
      <c r="G16" s="40">
        <f>+'PRUEBA 3579'!G30</f>
        <v>0</v>
      </c>
      <c r="H16" s="366">
        <f>+SUM(D16:G16)</f>
        <v>0</v>
      </c>
    </row>
    <row r="17" spans="2:8" s="165" customFormat="1" ht="4.5" customHeight="1" thickBot="1" x14ac:dyDescent="0.3">
      <c r="B17" s="38"/>
      <c r="C17" s="38"/>
      <c r="D17" s="38"/>
      <c r="E17" s="38"/>
      <c r="F17" s="38"/>
      <c r="G17" s="38"/>
      <c r="H17" s="37"/>
    </row>
    <row r="18" spans="2:8" ht="16.5" customHeight="1" thickBot="1" x14ac:dyDescent="0.25">
      <c r="B18" s="341" t="s">
        <v>96</v>
      </c>
      <c r="C18" s="342"/>
      <c r="D18" s="342"/>
      <c r="E18" s="342"/>
      <c r="F18" s="342"/>
      <c r="G18" s="343"/>
      <c r="H18" s="344">
        <f>+H16+H13</f>
        <v>0</v>
      </c>
    </row>
    <row r="19" spans="2:8" ht="6" customHeight="1" thickBot="1" x14ac:dyDescent="0.3">
      <c r="B19" s="159"/>
      <c r="C19" s="159"/>
      <c r="D19" s="22"/>
      <c r="E19" s="160"/>
      <c r="F19" s="160"/>
      <c r="G19" s="160"/>
      <c r="H19" s="23"/>
    </row>
    <row r="20" spans="2:8" ht="45.75" thickBot="1" x14ac:dyDescent="0.25">
      <c r="B20" s="19" t="s">
        <v>33</v>
      </c>
      <c r="C20" s="240" t="s">
        <v>34</v>
      </c>
      <c r="D20" s="241"/>
      <c r="E20" s="20" t="s">
        <v>65</v>
      </c>
      <c r="F20" s="20" t="s">
        <v>66</v>
      </c>
      <c r="G20" s="20" t="s">
        <v>23</v>
      </c>
      <c r="H20" s="28" t="s">
        <v>95</v>
      </c>
    </row>
    <row r="21" spans="2:8" ht="15" customHeight="1" x14ac:dyDescent="0.25">
      <c r="B21" s="166">
        <v>2016</v>
      </c>
      <c r="C21" s="220" t="s">
        <v>36</v>
      </c>
      <c r="D21" s="221"/>
      <c r="E21" s="153">
        <f>+'2016-2018'!H13</f>
        <v>0</v>
      </c>
      <c r="F21" s="153">
        <f>+'2016-2018'!F24</f>
        <v>0</v>
      </c>
      <c r="G21" s="167">
        <f>+'2016-2018'!G29</f>
        <v>0</v>
      </c>
      <c r="H21" s="29">
        <f>+SUM(E21:G21)</f>
        <v>0</v>
      </c>
    </row>
    <row r="22" spans="2:8" ht="15" customHeight="1" x14ac:dyDescent="0.25">
      <c r="B22" s="168">
        <v>2016</v>
      </c>
      <c r="C22" s="222" t="s">
        <v>73</v>
      </c>
      <c r="D22" s="223"/>
      <c r="E22" s="156">
        <f>+'2016-2018'!K13</f>
        <v>0</v>
      </c>
      <c r="F22" s="156">
        <f>+'2016-2018'!G24</f>
        <v>0</v>
      </c>
      <c r="G22" s="169">
        <f>+'2016-2018'!H29</f>
        <v>0</v>
      </c>
      <c r="H22" s="30">
        <f>+SUM(E22:G22)</f>
        <v>0</v>
      </c>
    </row>
    <row r="23" spans="2:8" ht="15" customHeight="1" x14ac:dyDescent="0.25">
      <c r="B23" s="168">
        <v>2016</v>
      </c>
      <c r="C23" s="222" t="s">
        <v>72</v>
      </c>
      <c r="D23" s="223"/>
      <c r="E23" s="156">
        <f>ROUND(E6*(1.05),0)</f>
        <v>0</v>
      </c>
      <c r="F23" s="156">
        <f>ROUND(F6*(1.05),0)</f>
        <v>0</v>
      </c>
      <c r="G23" s="169">
        <f>ROUND(G6*(1.05),0)</f>
        <v>0</v>
      </c>
      <c r="H23" s="30">
        <f>+SUM(E23:G23)</f>
        <v>0</v>
      </c>
    </row>
    <row r="24" spans="2:8" ht="15.75" customHeight="1" thickBot="1" x14ac:dyDescent="0.3">
      <c r="B24" s="170">
        <v>2016</v>
      </c>
      <c r="C24" s="224" t="s">
        <v>37</v>
      </c>
      <c r="D24" s="225"/>
      <c r="E24" s="158">
        <f>+'2016-2018'!N13</f>
        <v>0</v>
      </c>
      <c r="F24" s="158">
        <f>+'2016-2018'!H24</f>
        <v>0</v>
      </c>
      <c r="G24" s="171">
        <f>+'2016-2018'!I29</f>
        <v>0</v>
      </c>
      <c r="H24" s="31">
        <f>+SUM(E24:G24)</f>
        <v>0</v>
      </c>
    </row>
    <row r="25" spans="2:8" ht="16.5" thickBot="1" x14ac:dyDescent="0.3">
      <c r="B25" s="345" t="s">
        <v>97</v>
      </c>
      <c r="C25" s="346"/>
      <c r="D25" s="346"/>
      <c r="E25" s="346"/>
      <c r="F25" s="346"/>
      <c r="G25" s="346"/>
      <c r="H25" s="347">
        <f>+SUM(H21:H24)</f>
        <v>0</v>
      </c>
    </row>
    <row r="26" spans="2:8" s="370" customFormat="1" ht="34.5" thickBot="1" x14ac:dyDescent="0.25">
      <c r="B26" s="19" t="s">
        <v>33</v>
      </c>
      <c r="C26" s="240" t="s">
        <v>34</v>
      </c>
      <c r="D26" s="241"/>
      <c r="E26" s="20" t="s">
        <v>65</v>
      </c>
      <c r="F26" s="20" t="s">
        <v>66</v>
      </c>
      <c r="G26" s="20" t="s">
        <v>23</v>
      </c>
      <c r="H26" s="28" t="s">
        <v>95</v>
      </c>
    </row>
    <row r="27" spans="2:8" ht="15" customHeight="1" x14ac:dyDescent="0.25">
      <c r="B27" s="166">
        <v>2017</v>
      </c>
      <c r="C27" s="220" t="s">
        <v>36</v>
      </c>
      <c r="D27" s="221"/>
      <c r="E27" s="153">
        <f>ROUND(E21*(1.05),0)</f>
        <v>0</v>
      </c>
      <c r="F27" s="153">
        <f>ROUND(F21*(1.05),0)</f>
        <v>0</v>
      </c>
      <c r="G27" s="167">
        <f>ROUND(G21*(1.05),0)</f>
        <v>0</v>
      </c>
      <c r="H27" s="29">
        <f>+SUM(E27:G27)</f>
        <v>0</v>
      </c>
    </row>
    <row r="28" spans="2:8" ht="15" customHeight="1" x14ac:dyDescent="0.25">
      <c r="B28" s="168">
        <v>2017</v>
      </c>
      <c r="C28" s="222" t="s">
        <v>73</v>
      </c>
      <c r="D28" s="223"/>
      <c r="E28" s="156">
        <f>ROUND(E22*(1.05),0)</f>
        <v>0</v>
      </c>
      <c r="F28" s="156">
        <f>ROUND(F22*(1.05),0)</f>
        <v>0</v>
      </c>
      <c r="G28" s="169">
        <f>ROUND(G22*(1.05),0)</f>
        <v>0</v>
      </c>
      <c r="H28" s="30">
        <f>+SUM(E28:G28)</f>
        <v>0</v>
      </c>
    </row>
    <row r="29" spans="2:8" ht="15" customHeight="1" x14ac:dyDescent="0.25">
      <c r="B29" s="168">
        <v>2017</v>
      </c>
      <c r="C29" s="222" t="s">
        <v>72</v>
      </c>
      <c r="D29" s="223"/>
      <c r="E29" s="156">
        <f>ROUND(E23*(1.05),0)</f>
        <v>0</v>
      </c>
      <c r="F29" s="156">
        <f>ROUND(F23*(1.05),0)</f>
        <v>0</v>
      </c>
      <c r="G29" s="169">
        <f>ROUND(G23*(1.05),0)</f>
        <v>0</v>
      </c>
      <c r="H29" s="33">
        <f>+SUM(E29:G29)</f>
        <v>0</v>
      </c>
    </row>
    <row r="30" spans="2:8" ht="15.75" customHeight="1" thickBot="1" x14ac:dyDescent="0.3">
      <c r="B30" s="170">
        <v>2017</v>
      </c>
      <c r="C30" s="224" t="s">
        <v>37</v>
      </c>
      <c r="D30" s="225"/>
      <c r="E30" s="158">
        <f>ROUND(E24*(1.05),0)</f>
        <v>0</v>
      </c>
      <c r="F30" s="158">
        <f>ROUND(F24*(1.05),0)</f>
        <v>0</v>
      </c>
      <c r="G30" s="171">
        <f>ROUND(G24*(1.05),0)</f>
        <v>0</v>
      </c>
      <c r="H30" s="34">
        <f>+SUM(E30:G30)</f>
        <v>0</v>
      </c>
    </row>
    <row r="31" spans="2:8" ht="16.5" thickBot="1" x14ac:dyDescent="0.3">
      <c r="B31" s="345" t="s">
        <v>103</v>
      </c>
      <c r="C31" s="346"/>
      <c r="D31" s="346"/>
      <c r="E31" s="346"/>
      <c r="F31" s="346"/>
      <c r="G31" s="348"/>
      <c r="H31" s="349">
        <f>+SUM(H27:H30)</f>
        <v>0</v>
      </c>
    </row>
    <row r="32" spans="2:8" ht="34.5" thickBot="1" x14ac:dyDescent="0.25">
      <c r="B32" s="19" t="s">
        <v>33</v>
      </c>
      <c r="C32" s="240" t="s">
        <v>34</v>
      </c>
      <c r="D32" s="241"/>
      <c r="E32" s="20" t="s">
        <v>65</v>
      </c>
      <c r="F32" s="20" t="s">
        <v>66</v>
      </c>
      <c r="G32" s="20" t="s">
        <v>23</v>
      </c>
      <c r="H32" s="28" t="s">
        <v>95</v>
      </c>
    </row>
    <row r="33" spans="2:8" ht="15.75" customHeight="1" thickBot="1" x14ac:dyDescent="0.3">
      <c r="B33" s="163">
        <v>2018</v>
      </c>
      <c r="C33" s="226" t="s">
        <v>36</v>
      </c>
      <c r="D33" s="227"/>
      <c r="E33" s="164">
        <f>ROUND(E27*(1.05),0)</f>
        <v>0</v>
      </c>
      <c r="F33" s="164">
        <f>ROUND(F27*(1.05),0)</f>
        <v>0</v>
      </c>
      <c r="G33" s="172">
        <f>ROUND(G27*(1.05),0)</f>
        <v>0</v>
      </c>
      <c r="H33" s="35">
        <f>+SUM(E33:G33)</f>
        <v>0</v>
      </c>
    </row>
    <row r="34" spans="2:8" ht="16.5" thickBot="1" x14ac:dyDescent="0.3">
      <c r="B34" s="350" t="s">
        <v>104</v>
      </c>
      <c r="C34" s="351"/>
      <c r="D34" s="351"/>
      <c r="E34" s="351"/>
      <c r="F34" s="351"/>
      <c r="G34" s="352"/>
      <c r="H34" s="353">
        <f>+H33</f>
        <v>0</v>
      </c>
    </row>
    <row r="35" spans="2:8" ht="15" thickBot="1" x14ac:dyDescent="0.25"/>
    <row r="36" spans="2:8" ht="14.25" customHeight="1" thickBot="1" x14ac:dyDescent="0.25">
      <c r="B36" s="341" t="s">
        <v>122</v>
      </c>
      <c r="C36" s="342"/>
      <c r="D36" s="342"/>
      <c r="E36" s="342"/>
      <c r="F36" s="342"/>
      <c r="G36" s="342"/>
      <c r="H36" s="343"/>
    </row>
    <row r="37" spans="2:8" ht="23.25" thickBot="1" x14ac:dyDescent="0.3">
      <c r="B37" s="326" t="s">
        <v>42</v>
      </c>
      <c r="C37" s="327"/>
      <c r="D37" s="328"/>
      <c r="E37" s="354" t="s">
        <v>4</v>
      </c>
      <c r="F37" s="355" t="s">
        <v>91</v>
      </c>
      <c r="G37" s="356"/>
      <c r="H37" s="27" t="s">
        <v>121</v>
      </c>
    </row>
    <row r="38" spans="2:8" ht="26.25" customHeight="1" x14ac:dyDescent="0.25">
      <c r="B38" s="336" t="s">
        <v>130</v>
      </c>
      <c r="C38" s="337"/>
      <c r="D38" s="337"/>
      <c r="E38" s="612">
        <v>500</v>
      </c>
      <c r="F38" s="615"/>
      <c r="G38" s="616"/>
      <c r="H38" s="357">
        <f>+ROUND(E38*F38,0)</f>
        <v>0</v>
      </c>
    </row>
    <row r="39" spans="2:8" ht="23.25" customHeight="1" x14ac:dyDescent="0.25">
      <c r="B39" s="338" t="s">
        <v>131</v>
      </c>
      <c r="C39" s="335"/>
      <c r="D39" s="335"/>
      <c r="E39" s="613">
        <v>300</v>
      </c>
      <c r="F39" s="617"/>
      <c r="G39" s="618"/>
      <c r="H39" s="358">
        <f>+ROUND(E39*F39,0)</f>
        <v>0</v>
      </c>
    </row>
    <row r="40" spans="2:8" ht="26.25" customHeight="1" thickBot="1" x14ac:dyDescent="0.3">
      <c r="B40" s="339" t="s">
        <v>132</v>
      </c>
      <c r="C40" s="340"/>
      <c r="D40" s="340"/>
      <c r="E40" s="614">
        <v>200</v>
      </c>
      <c r="F40" s="619"/>
      <c r="G40" s="620"/>
      <c r="H40" s="359">
        <f>+ROUND(E40*F40,0)</f>
        <v>0</v>
      </c>
    </row>
    <row r="41" spans="2:8" ht="16.5" customHeight="1" thickBot="1" x14ac:dyDescent="0.3">
      <c r="B41" s="341" t="s">
        <v>165</v>
      </c>
      <c r="C41" s="342"/>
      <c r="D41" s="342"/>
      <c r="E41" s="342"/>
      <c r="F41" s="342"/>
      <c r="G41" s="342"/>
      <c r="H41" s="353">
        <f>+SUM(H38:H40)</f>
        <v>0</v>
      </c>
    </row>
    <row r="42" spans="2:8" ht="27.75" customHeight="1" thickBot="1" x14ac:dyDescent="0.3">
      <c r="B42" s="341" t="s">
        <v>166</v>
      </c>
      <c r="C42" s="342"/>
      <c r="D42" s="342"/>
      <c r="E42" s="342"/>
      <c r="F42" s="342"/>
      <c r="G42" s="342"/>
      <c r="H42" s="621"/>
    </row>
    <row r="43" spans="2:8" ht="15" thickBot="1" x14ac:dyDescent="0.25"/>
    <row r="44" spans="2:8" ht="16.5" thickBot="1" x14ac:dyDescent="0.25">
      <c r="B44" s="215" t="s">
        <v>98</v>
      </c>
      <c r="C44" s="216"/>
      <c r="D44" s="216"/>
      <c r="E44" s="216"/>
      <c r="F44" s="216"/>
      <c r="G44" s="216"/>
      <c r="H44" s="25">
        <f>+H34+H31+H25+H18+H41</f>
        <v>0</v>
      </c>
    </row>
    <row r="45" spans="2:8" ht="15" thickBot="1" x14ac:dyDescent="0.25"/>
    <row r="46" spans="2:8" ht="71.25" customHeight="1" thickBot="1" x14ac:dyDescent="0.25">
      <c r="B46" s="217" t="s">
        <v>178</v>
      </c>
      <c r="C46" s="218"/>
      <c r="D46" s="218"/>
      <c r="E46" s="218"/>
      <c r="F46" s="218"/>
      <c r="G46" s="218"/>
      <c r="H46" s="219"/>
    </row>
    <row r="47" spans="2:8" x14ac:dyDescent="0.2">
      <c r="B47" s="26"/>
      <c r="C47" s="26"/>
    </row>
    <row r="48" spans="2:8" ht="15" thickBot="1" x14ac:dyDescent="0.25">
      <c r="B48" s="283" t="s">
        <v>176</v>
      </c>
      <c r="C48" s="283"/>
      <c r="D48" s="2"/>
      <c r="E48" s="280"/>
      <c r="F48" s="280"/>
      <c r="G48" s="280"/>
    </row>
    <row r="49" spans="2:7" ht="15" thickBot="1" x14ac:dyDescent="0.25">
      <c r="B49" s="283" t="s">
        <v>29</v>
      </c>
      <c r="C49" s="283"/>
      <c r="D49" s="2"/>
      <c r="E49" s="280"/>
      <c r="F49" s="280"/>
      <c r="G49" s="280"/>
    </row>
    <row r="50" spans="2:7" ht="29.25" customHeight="1" thickBot="1" x14ac:dyDescent="0.25">
      <c r="B50" s="214" t="s">
        <v>177</v>
      </c>
      <c r="C50" s="214"/>
      <c r="D50" s="2"/>
      <c r="E50" s="281"/>
      <c r="F50" s="281"/>
      <c r="G50" s="281"/>
    </row>
  </sheetData>
  <sheetProtection algorithmName="SHA-512" hashValue="cw2LRhV1ho2/8gpvZDjfsRqIILBRUSGQrnAWfgf+0/Ku0kQGBwZln1mU45DZjso4UrdsgRiLBMVTB9EUME5+FA==" saltValue="kU/0DGbmqyrxo0ZaNzccCw==" spinCount="100000" sheet="1" objects="1" scenarios="1" formatCells="0" formatColumns="0" formatRows="0"/>
  <mergeCells count="46">
    <mergeCell ref="B49:C49"/>
    <mergeCell ref="E49:G49"/>
    <mergeCell ref="E50:G50"/>
    <mergeCell ref="C26:D26"/>
    <mergeCell ref="C32:D32"/>
    <mergeCell ref="B42:G42"/>
    <mergeCell ref="B48:C48"/>
    <mergeCell ref="E48:G48"/>
    <mergeCell ref="B36:H36"/>
    <mergeCell ref="F37:G37"/>
    <mergeCell ref="F38:G38"/>
    <mergeCell ref="F39:G39"/>
    <mergeCell ref="F40:G40"/>
    <mergeCell ref="C20:D20"/>
    <mergeCell ref="C21:D21"/>
    <mergeCell ref="C22:D22"/>
    <mergeCell ref="C23:D23"/>
    <mergeCell ref="C24:D24"/>
    <mergeCell ref="D1:H1"/>
    <mergeCell ref="D2:H2"/>
    <mergeCell ref="D3:H3"/>
    <mergeCell ref="B13:D13"/>
    <mergeCell ref="B18:G18"/>
    <mergeCell ref="C5:D5"/>
    <mergeCell ref="C6:D6"/>
    <mergeCell ref="C7:D7"/>
    <mergeCell ref="C8:D8"/>
    <mergeCell ref="C9:D9"/>
    <mergeCell ref="C10:D10"/>
    <mergeCell ref="C11:D11"/>
    <mergeCell ref="C12:D12"/>
    <mergeCell ref="B25:G25"/>
    <mergeCell ref="B31:G31"/>
    <mergeCell ref="B34:G34"/>
    <mergeCell ref="B44:G44"/>
    <mergeCell ref="B46:H46"/>
    <mergeCell ref="C27:D27"/>
    <mergeCell ref="C28:D28"/>
    <mergeCell ref="C29:D29"/>
    <mergeCell ref="C30:D30"/>
    <mergeCell ref="C33:D33"/>
    <mergeCell ref="B38:D38"/>
    <mergeCell ref="B39:D39"/>
    <mergeCell ref="B40:D40"/>
    <mergeCell ref="B37:D37"/>
    <mergeCell ref="B41:G41"/>
  </mergeCells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INSTRUCCIONES</vt:lpstr>
      <vt:lpstr>PRUEBA 3579</vt:lpstr>
      <vt:lpstr>2015</vt:lpstr>
      <vt:lpstr>2016-2018</vt:lpstr>
      <vt:lpstr>RESUMEN</vt:lpstr>
      <vt:lpstr>'2015'!Área_de_impresión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CLAUDIA</cp:lastModifiedBy>
  <cp:lastPrinted>2015-08-03T20:07:45Z</cp:lastPrinted>
  <dcterms:created xsi:type="dcterms:W3CDTF">2015-07-30T02:50:05Z</dcterms:created>
  <dcterms:modified xsi:type="dcterms:W3CDTF">2015-08-13T18:58:43Z</dcterms:modified>
</cp:coreProperties>
</file>