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eblonga\Documents\CLIENTEs\ICFES\cp-11\subsanacion\"/>
    </mc:Choice>
  </mc:AlternateContent>
  <bookViews>
    <workbookView xWindow="1755" yWindow="1755" windowWidth="23835" windowHeight="15705" tabRatio="500"/>
  </bookViews>
  <sheets>
    <sheet name="Hoja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20" i="1"/>
  <c r="B39" i="1" l="1"/>
  <c r="B38" i="1"/>
  <c r="B12" i="1"/>
  <c r="B33" i="1"/>
  <c r="B34" i="1" s="1"/>
  <c r="C32" i="1"/>
  <c r="C31" i="1"/>
  <c r="C30" i="1"/>
  <c r="C10" i="1"/>
  <c r="C9" i="1"/>
  <c r="C12" i="1" s="1"/>
  <c r="B6" i="1"/>
  <c r="C4" i="1"/>
  <c r="C33" i="1" l="1"/>
  <c r="C34" i="1" s="1"/>
  <c r="C3" i="1"/>
  <c r="C6" i="1" s="1"/>
  <c r="B37" i="1" l="1"/>
</calcChain>
</file>

<file path=xl/sharedStrings.xml><?xml version="1.0" encoding="utf-8"?>
<sst xmlns="http://schemas.openxmlformats.org/spreadsheetml/2006/main" count="44" uniqueCount="34">
  <si>
    <t>BIOMETRIA</t>
  </si>
  <si>
    <t>Equipos</t>
  </si>
  <si>
    <t>Observaciones</t>
  </si>
  <si>
    <t>Contrato 248 - Congreso</t>
  </si>
  <si>
    <t>KIT ELECTORAL</t>
  </si>
  <si>
    <t xml:space="preserve">Contrato 248 - Presidente 1  vuelta </t>
  </si>
  <si>
    <t xml:space="preserve">folio 111 - "Cantidad: 12.250 Estaciones"
</t>
  </si>
  <si>
    <t>1 Persona por Equipo Biométrico
folio 110 reverso - "e. Proveer el personal requerido para la operación de los equipos de autenticación biométrica en los puestos de votación de los municipios descritos en en anexo técnico respectivo.</t>
  </si>
  <si>
    <t>Personas Contratadas y  Capacitadas</t>
  </si>
  <si>
    <t>Total contrato 248</t>
  </si>
  <si>
    <t>Operación Equipos biométricos</t>
  </si>
  <si>
    <t>Personal Logístico</t>
  </si>
  <si>
    <t>1 Persona por Puesto de Votación
folio 110 reverso - " suministrar el personal logístico necesario en cada puesto de votación para guiar a los electorres hacia las estaciones biométricas disponibles para su autenticación biométrica, previo ingreso a las mesas de votación"</t>
  </si>
  <si>
    <t>Mesas de Votacion  Senado</t>
  </si>
  <si>
    <t>Mesas de Votación Presidente</t>
  </si>
  <si>
    <t>Total Sufragantes Senado</t>
  </si>
  <si>
    <t>Folio 209 reverso - "c. Recolector de actas en puestos de votación: El contratista deberá disponer de un recolector de actas E-14 delegados a razón de uno (1) por cada 15 mesas o fracción en los puestos de votación de capital y minicipio zonificado, para los no zonificdos, un minimo de una persona en puesto de votación"</t>
  </si>
  <si>
    <t>Total Sufragantes Presidencia</t>
  </si>
  <si>
    <t>Total Municipios</t>
  </si>
  <si>
    <t>Folio 108 reverso</t>
  </si>
  <si>
    <t>Folio 209 reverso - " b. Coordinador Municipal de Recoleccion: El contratista deberá disponer de un coordinador en cada municipio responsable de la organización, recolección y transporte de las actas E-14 delegados en cada uno de los puestos de votación urbanos y rurales</t>
  </si>
  <si>
    <t>http://www3.registraduria.gov.co/congreso2014/preconteo/99SE/DSE9999999_L2.htm</t>
  </si>
  <si>
    <t>http://www3.registraduria.gov.co/elecciones/elecciones2014/presidente/1v/99PR1/DPR9999999_L1.htm</t>
  </si>
  <si>
    <t>2. Organización de actividades a nivel nacional en un número igual o superior a 200 municipios.</t>
  </si>
  <si>
    <t>1. Reclutamiento de Recurso Humano Convocatoria, selección, contratación y capacitación en un número igual o superior a 20.000 personas</t>
  </si>
  <si>
    <t>3. Organización de actividades a nivel nacional con un número igual o superior a 20.000 personas.</t>
  </si>
  <si>
    <t>Requerimiento</t>
  </si>
  <si>
    <t>total certificado</t>
  </si>
  <si>
    <t>Contrato 248 - Presidente - Recolección de actas E-14</t>
  </si>
  <si>
    <t>Contrato 248 - Presidente - Coordinador Municipal</t>
  </si>
  <si>
    <t>Equipos Biométricos</t>
  </si>
  <si>
    <t>Contrato 248 - Congreso - Recolección de actas E-14</t>
  </si>
  <si>
    <t>Contrato 248 - Congreso - Coordinador Municipal</t>
  </si>
  <si>
    <t>personas 1 por cada 15 zonificadas y no zonificadas 1 por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</si>
</sst>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/>
    <xf numFmtId="0" fontId="4" fillId="0" borderId="0" xfId="5"/>
    <xf numFmtId="0" fontId="0" fillId="0" borderId="0" xfId="0" applyFill="1"/>
    <xf numFmtId="164" fontId="0" fillId="0" borderId="0" xfId="1" applyFont="1" applyFill="1"/>
    <xf numFmtId="9" fontId="0" fillId="0" borderId="0" xfId="4" applyFont="1"/>
  </cellXfs>
  <cellStyles count="6">
    <cellStyle name="Hipervínculo" xfId="5" builtinId="8"/>
    <cellStyle name="Millares [0]" xfId="1" builtinId="6"/>
    <cellStyle name="Millares [0] 2" xfId="2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21</xdr:row>
      <xdr:rowOff>68580</xdr:rowOff>
    </xdr:from>
    <xdr:to>
      <xdr:col>2</xdr:col>
      <xdr:colOff>505300</xdr:colOff>
      <xdr:row>29</xdr:row>
      <xdr:rowOff>139541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30" t="30005" r="44758" b="46867"/>
        <a:stretch/>
      </xdr:blipFill>
      <xdr:spPr>
        <a:xfrm>
          <a:off x="68580" y="7063740"/>
          <a:ext cx="5257799" cy="169164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</xdr:colOff>
      <xdr:row>20</xdr:row>
      <xdr:rowOff>142399</xdr:rowOff>
    </xdr:from>
    <xdr:to>
      <xdr:col>3</xdr:col>
      <xdr:colOff>5888355</xdr:colOff>
      <xdr:row>29</xdr:row>
      <xdr:rowOff>202407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" t="22711" r="39524" b="51661"/>
        <a:stretch/>
      </xdr:blipFill>
      <xdr:spPr>
        <a:xfrm>
          <a:off x="5451157" y="7381399"/>
          <a:ext cx="5878354" cy="191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3.registraduria.gov.co/elecciones/elecciones2014/presidente/1v/99PR1/DPR9999999_L1.htm" TargetMode="External"/><Relationship Id="rId1" Type="http://schemas.openxmlformats.org/officeDocument/2006/relationships/hyperlink" Target="http://www3.registraduria.gov.co/congreso2014/preconteo/99SE/DSE9999999_L2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31" zoomScale="80" zoomScaleNormal="80" zoomScalePageLayoutView="125" workbookViewId="0">
      <selection activeCell="B37" sqref="B37"/>
    </sheetView>
  </sheetViews>
  <sheetFormatPr baseColWidth="10" defaultRowHeight="15.75" x14ac:dyDescent="0.25"/>
  <cols>
    <col min="1" max="1" width="36.75" customWidth="1"/>
    <col min="2" max="2" width="26.375" customWidth="1"/>
    <col min="3" max="3" width="20" customWidth="1"/>
    <col min="4" max="4" width="77.375" customWidth="1"/>
  </cols>
  <sheetData>
    <row r="1" spans="1:4" x14ac:dyDescent="0.25">
      <c r="A1" t="s">
        <v>0</v>
      </c>
    </row>
    <row r="2" spans="1:4" s="1" customFormat="1" ht="31.5" x14ac:dyDescent="0.25">
      <c r="A2" s="1" t="s">
        <v>10</v>
      </c>
      <c r="B2" s="5" t="s">
        <v>30</v>
      </c>
      <c r="C2" s="5" t="s">
        <v>8</v>
      </c>
      <c r="D2" s="1" t="s">
        <v>2</v>
      </c>
    </row>
    <row r="3" spans="1:4" ht="63" x14ac:dyDescent="0.25">
      <c r="A3" t="s">
        <v>3</v>
      </c>
      <c r="B3" s="2">
        <v>8500</v>
      </c>
      <c r="C3" s="2">
        <f>B3</f>
        <v>8500</v>
      </c>
      <c r="D3" s="4" t="s">
        <v>7</v>
      </c>
    </row>
    <row r="4" spans="1:4" ht="63" x14ac:dyDescent="0.25">
      <c r="A4" t="s">
        <v>5</v>
      </c>
      <c r="B4" s="2">
        <v>3750</v>
      </c>
      <c r="C4" s="2">
        <f>+B4</f>
        <v>3750</v>
      </c>
      <c r="D4" s="4" t="s">
        <v>7</v>
      </c>
    </row>
    <row r="5" spans="1:4" x14ac:dyDescent="0.25">
      <c r="B5" s="2"/>
      <c r="C5" s="2"/>
    </row>
    <row r="6" spans="1:4" ht="31.5" x14ac:dyDescent="0.25">
      <c r="A6" t="s">
        <v>9</v>
      </c>
      <c r="B6" s="2">
        <f>SUM(B3:B4)</f>
        <v>12250</v>
      </c>
      <c r="C6" s="2">
        <f>+C3+C4</f>
        <v>12250</v>
      </c>
      <c r="D6" s="4" t="s">
        <v>6</v>
      </c>
    </row>
    <row r="7" spans="1:4" x14ac:dyDescent="0.25">
      <c r="B7" s="2"/>
      <c r="C7" s="2"/>
      <c r="D7" s="4"/>
    </row>
    <row r="8" spans="1:4" s="1" customFormat="1" ht="31.5" x14ac:dyDescent="0.25">
      <c r="A8" s="1" t="s">
        <v>11</v>
      </c>
      <c r="B8" s="1" t="s">
        <v>1</v>
      </c>
      <c r="C8" s="5" t="s">
        <v>8</v>
      </c>
      <c r="D8" s="1" t="s">
        <v>2</v>
      </c>
    </row>
    <row r="9" spans="1:4" ht="63" x14ac:dyDescent="0.25">
      <c r="A9" t="s">
        <v>3</v>
      </c>
      <c r="B9" s="2">
        <v>8500</v>
      </c>
      <c r="C9" s="2">
        <f>B9</f>
        <v>8500</v>
      </c>
      <c r="D9" s="4" t="s">
        <v>12</v>
      </c>
    </row>
    <row r="10" spans="1:4" ht="63" x14ac:dyDescent="0.25">
      <c r="A10" t="s">
        <v>5</v>
      </c>
      <c r="B10" s="2">
        <v>3750</v>
      </c>
      <c r="C10" s="2">
        <f>+B10</f>
        <v>3750</v>
      </c>
      <c r="D10" s="4" t="s">
        <v>12</v>
      </c>
    </row>
    <row r="11" spans="1:4" x14ac:dyDescent="0.25">
      <c r="B11" s="2"/>
      <c r="C11" s="2"/>
    </row>
    <row r="12" spans="1:4" ht="31.5" x14ac:dyDescent="0.25">
      <c r="A12" t="s">
        <v>9</v>
      </c>
      <c r="B12" s="2">
        <f>SUM(B9:B10)</f>
        <v>12250</v>
      </c>
      <c r="C12" s="3">
        <f>+C9+C10</f>
        <v>12250</v>
      </c>
      <c r="D12" s="4" t="s">
        <v>6</v>
      </c>
    </row>
    <row r="14" spans="1:4" x14ac:dyDescent="0.25">
      <c r="C14" s="3"/>
    </row>
    <row r="15" spans="1:4" x14ac:dyDescent="0.25">
      <c r="A15" s="8" t="s">
        <v>13</v>
      </c>
      <c r="B15" s="9">
        <v>97417</v>
      </c>
      <c r="C15" s="7" t="s">
        <v>21</v>
      </c>
    </row>
    <row r="16" spans="1:4" x14ac:dyDescent="0.25">
      <c r="A16" s="8" t="s">
        <v>14</v>
      </c>
      <c r="B16" s="9">
        <v>89391</v>
      </c>
      <c r="C16" s="7" t="s">
        <v>22</v>
      </c>
    </row>
    <row r="17" spans="1:4" x14ac:dyDescent="0.25">
      <c r="A17" s="8" t="s">
        <v>15</v>
      </c>
      <c r="B17" s="9">
        <v>14310367</v>
      </c>
    </row>
    <row r="18" spans="1:4" x14ac:dyDescent="0.25">
      <c r="A18" s="8" t="s">
        <v>17</v>
      </c>
      <c r="B18" s="9">
        <v>13222354</v>
      </c>
      <c r="D18" s="3">
        <f>+B15*(1-C20)/15+B16*(1-C20)/15</f>
        <v>10577.875862068966</v>
      </c>
    </row>
    <row r="19" spans="1:4" x14ac:dyDescent="0.25">
      <c r="A19" s="8" t="s">
        <v>18</v>
      </c>
      <c r="B19" s="9">
        <v>1102</v>
      </c>
      <c r="C19" t="s">
        <v>19</v>
      </c>
    </row>
    <row r="20" spans="1:4" x14ac:dyDescent="0.25">
      <c r="A20" s="8"/>
      <c r="B20" s="9">
        <v>166</v>
      </c>
      <c r="C20" s="10">
        <f>+B20/B19</f>
        <v>0.15063520871143377</v>
      </c>
    </row>
    <row r="21" spans="1:4" x14ac:dyDescent="0.25">
      <c r="A21" s="8"/>
      <c r="B21" s="9"/>
    </row>
    <row r="22" spans="1:4" ht="18.75" customHeight="1" x14ac:dyDescent="0.25"/>
    <row r="30" spans="1:4" ht="78.75" x14ac:dyDescent="0.25">
      <c r="A30" t="s">
        <v>4</v>
      </c>
      <c r="B30" s="5" t="s">
        <v>33</v>
      </c>
      <c r="C30" s="5" t="str">
        <f>+C2</f>
        <v>Personas Contratadas y  Capacitadas</v>
      </c>
    </row>
    <row r="31" spans="1:4" ht="63" x14ac:dyDescent="0.25">
      <c r="A31" s="4" t="s">
        <v>31</v>
      </c>
      <c r="B31" s="3">
        <v>13079</v>
      </c>
      <c r="C31" s="3">
        <f>+B31</f>
        <v>13079</v>
      </c>
      <c r="D31" s="4" t="s">
        <v>16</v>
      </c>
    </row>
    <row r="32" spans="1:4" ht="63" x14ac:dyDescent="0.25">
      <c r="A32" s="4" t="s">
        <v>28</v>
      </c>
      <c r="B32" s="6">
        <v>12772</v>
      </c>
      <c r="C32" s="6">
        <f>+B32</f>
        <v>12772</v>
      </c>
      <c r="D32" s="4" t="s">
        <v>16</v>
      </c>
    </row>
    <row r="33" spans="1:4" ht="63" x14ac:dyDescent="0.25">
      <c r="A33" s="4" t="s">
        <v>32</v>
      </c>
      <c r="B33" s="3">
        <f>+B19</f>
        <v>1102</v>
      </c>
      <c r="C33" s="3">
        <f>+B33</f>
        <v>1102</v>
      </c>
      <c r="D33" s="4" t="s">
        <v>20</v>
      </c>
    </row>
    <row r="34" spans="1:4" ht="63" x14ac:dyDescent="0.25">
      <c r="A34" s="4" t="s">
        <v>29</v>
      </c>
      <c r="B34" s="3">
        <f>+B33</f>
        <v>1102</v>
      </c>
      <c r="C34" s="3">
        <f>+C33</f>
        <v>1102</v>
      </c>
      <c r="D34" s="4" t="s">
        <v>20</v>
      </c>
    </row>
    <row r="36" spans="1:4" x14ac:dyDescent="0.25">
      <c r="A36" s="1" t="s">
        <v>26</v>
      </c>
      <c r="B36" s="1" t="s">
        <v>27</v>
      </c>
    </row>
    <row r="37" spans="1:4" ht="63" x14ac:dyDescent="0.25">
      <c r="A37" s="4" t="s">
        <v>24</v>
      </c>
      <c r="B37" s="3">
        <f>+SUM(C31:C34)+C12+C6</f>
        <v>52555</v>
      </c>
    </row>
    <row r="38" spans="1:4" ht="47.25" x14ac:dyDescent="0.25">
      <c r="A38" s="4" t="s">
        <v>23</v>
      </c>
      <c r="B38" s="3">
        <f>+B19</f>
        <v>1102</v>
      </c>
    </row>
    <row r="39" spans="1:4" ht="47.25" x14ac:dyDescent="0.25">
      <c r="A39" s="4" t="s">
        <v>25</v>
      </c>
      <c r="B39" s="3">
        <f>+B17+B18</f>
        <v>27532721</v>
      </c>
    </row>
  </sheetData>
  <hyperlinks>
    <hyperlink ref="C15" r:id="rId1"/>
    <hyperlink ref="C16" r:id="rId2"/>
  </hyperlinks>
  <pageMargins left="0.75" right="0.75" top="1" bottom="1" header="0.5" footer="0.5"/>
  <pageSetup orientation="portrait" horizontalDpi="4294967292" verticalDpi="4294967292" r:id="rId3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Ceballos Valencia</dc:creator>
  <cp:lastModifiedBy>Londoño Garces Sebastian (comercial regulados)</cp:lastModifiedBy>
  <dcterms:created xsi:type="dcterms:W3CDTF">2015-09-09T15:06:15Z</dcterms:created>
  <dcterms:modified xsi:type="dcterms:W3CDTF">2015-09-09T18:09:55Z</dcterms:modified>
</cp:coreProperties>
</file>