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imenez\Documents\PROCESO DE APLICACIÓN\28-7-15\"/>
    </mc:Choice>
  </mc:AlternateContent>
  <bookViews>
    <workbookView xWindow="240" yWindow="60" windowWidth="18855" windowHeight="11505" tabRatio="815"/>
  </bookViews>
  <sheets>
    <sheet name="FORMATO ECONOMICO" sheetId="14" r:id="rId1"/>
    <sheet name="COSTO PRUEBA 15" sheetId="25" r:id="rId2"/>
    <sheet name="PRUEBAS 16-18" sheetId="26" r:id="rId3"/>
    <sheet name="SABER 3579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i1" localSheetId="1">#REF!</definedName>
    <definedName name="______________________i1" localSheetId="2">#REF!</definedName>
    <definedName name="______________________i1">#REF!</definedName>
    <definedName name="_____________________i1" localSheetId="1">#REF!</definedName>
    <definedName name="_____________________i1" localSheetId="2">#REF!</definedName>
    <definedName name="_____________________i1">#REF!</definedName>
    <definedName name="____________________i1" localSheetId="1">#REF!</definedName>
    <definedName name="____________________i1" localSheetId="2">#REF!</definedName>
    <definedName name="____________________i1">#REF!</definedName>
    <definedName name="___________________i1" localSheetId="1">#REF!</definedName>
    <definedName name="___________________i1" localSheetId="2">#REF!</definedName>
    <definedName name="___________________i1">#REF!</definedName>
    <definedName name="__________________i1" localSheetId="1">#REF!</definedName>
    <definedName name="__________________i1" localSheetId="2">#REF!</definedName>
    <definedName name="__________________i1">#REF!</definedName>
    <definedName name="_________________i1" localSheetId="1">#REF!</definedName>
    <definedName name="_________________i1" localSheetId="2">#REF!</definedName>
    <definedName name="_________________i1">#REF!</definedName>
    <definedName name="________________i1" localSheetId="1">#REF!</definedName>
    <definedName name="________________i1" localSheetId="2">#REF!</definedName>
    <definedName name="________________i1">#REF!</definedName>
    <definedName name="_______________i1" localSheetId="1">#REF!</definedName>
    <definedName name="_______________i1" localSheetId="2">#REF!</definedName>
    <definedName name="_______________i1">#REF!</definedName>
    <definedName name="______________i1" localSheetId="1">#REF!</definedName>
    <definedName name="______________i1" localSheetId="2">#REF!</definedName>
    <definedName name="______________i1">#REF!</definedName>
    <definedName name="_____________i1" localSheetId="1">#REF!</definedName>
    <definedName name="_____________i1" localSheetId="2">#REF!</definedName>
    <definedName name="_____________i1">#REF!</definedName>
    <definedName name="____________i1" localSheetId="1">#REF!</definedName>
    <definedName name="____________i1" localSheetId="2">#REF!</definedName>
    <definedName name="____________i1">#REF!</definedName>
    <definedName name="___________i1" localSheetId="1">#REF!</definedName>
    <definedName name="___________i1" localSheetId="2">#REF!</definedName>
    <definedName name="___________i1">#REF!</definedName>
    <definedName name="__________i1" localSheetId="1">#REF!</definedName>
    <definedName name="__________i1" localSheetId="2">#REF!</definedName>
    <definedName name="__________i1">#REF!</definedName>
    <definedName name="_________i1" localSheetId="1">#REF!</definedName>
    <definedName name="_________i1" localSheetId="2">#REF!</definedName>
    <definedName name="_________i1">#REF!</definedName>
    <definedName name="_________MA2" localSheetId="1">#REF!</definedName>
    <definedName name="_________MA2" localSheetId="2">#REF!</definedName>
    <definedName name="_________MA2">#REF!</definedName>
    <definedName name="________i1" localSheetId="1">#REF!</definedName>
    <definedName name="________i1" localSheetId="2">#REF!</definedName>
    <definedName name="________i1">#REF!</definedName>
    <definedName name="________MA2" localSheetId="1">#REF!</definedName>
    <definedName name="________MA2" localSheetId="2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 localSheetId="1">#REF!</definedName>
    <definedName name="_______i1" localSheetId="2">#REF!</definedName>
    <definedName name="_______i1">#REF!</definedName>
    <definedName name="_______MA2" localSheetId="1">#REF!</definedName>
    <definedName name="_______MA2" localSheetId="2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 localSheetId="1">#REF!</definedName>
    <definedName name="______i1" localSheetId="2">#REF!</definedName>
    <definedName name="______i1">#REF!</definedName>
    <definedName name="______INF1" localSheetId="1">#REF!</definedName>
    <definedName name="______INF1" localSheetId="2">#REF!</definedName>
    <definedName name="______INF1">#REF!</definedName>
    <definedName name="______MA2" localSheetId="1">#REF!</definedName>
    <definedName name="______MA2" localSheetId="2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 localSheetId="1">#REF!</definedName>
    <definedName name="_____i1" localSheetId="2">#REF!</definedName>
    <definedName name="_____i1">#REF!</definedName>
    <definedName name="_____MA2" localSheetId="1">#REF!</definedName>
    <definedName name="_____MA2" localSheetId="2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 localSheetId="1">#REF!</definedName>
    <definedName name="____i1" localSheetId="2">#REF!</definedName>
    <definedName name="____i1">#REF!</definedName>
    <definedName name="____MA2" localSheetId="1">#REF!</definedName>
    <definedName name="____MA2" localSheetId="2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 localSheetId="1">#REF!</definedName>
    <definedName name="___i1" localSheetId="2">#REF!</definedName>
    <definedName name="___i1">#REF!</definedName>
    <definedName name="___INF1" localSheetId="1">#REF!</definedName>
    <definedName name="___INF1" localSheetId="2">#REF!</definedName>
    <definedName name="___INF1">#REF!</definedName>
    <definedName name="___MA2" localSheetId="1">#REF!</definedName>
    <definedName name="___MA2" localSheetId="2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 localSheetId="1">#REF!</definedName>
    <definedName name="__EST1" localSheetId="2">#REF!</definedName>
    <definedName name="__EST1">#REF!</definedName>
    <definedName name="__EST10" localSheetId="1">#REF!</definedName>
    <definedName name="__EST10" localSheetId="2">#REF!</definedName>
    <definedName name="__EST10">#REF!</definedName>
    <definedName name="__EST11" localSheetId="1">#REF!</definedName>
    <definedName name="__EST11" localSheetId="2">#REF!</definedName>
    <definedName name="__EST11">#REF!</definedName>
    <definedName name="__EST12" localSheetId="1">#REF!</definedName>
    <definedName name="__EST12" localSheetId="2">#REF!</definedName>
    <definedName name="__EST12">#REF!</definedName>
    <definedName name="__EST13" localSheetId="1">#REF!</definedName>
    <definedName name="__EST13" localSheetId="2">#REF!</definedName>
    <definedName name="__EST13">#REF!</definedName>
    <definedName name="__EST14" localSheetId="1">#REF!</definedName>
    <definedName name="__EST14" localSheetId="2">#REF!</definedName>
    <definedName name="__EST14">#REF!</definedName>
    <definedName name="__EST15" localSheetId="1">#REF!</definedName>
    <definedName name="__EST15" localSheetId="2">#REF!</definedName>
    <definedName name="__EST15">#REF!</definedName>
    <definedName name="__EST16" localSheetId="1">#REF!</definedName>
    <definedName name="__EST16" localSheetId="2">#REF!</definedName>
    <definedName name="__EST16">#REF!</definedName>
    <definedName name="__EST17" localSheetId="1">#REF!</definedName>
    <definedName name="__EST17" localSheetId="2">#REF!</definedName>
    <definedName name="__EST17">#REF!</definedName>
    <definedName name="__EST18" localSheetId="1">#REF!</definedName>
    <definedName name="__EST18" localSheetId="2">#REF!</definedName>
    <definedName name="__EST18">#REF!</definedName>
    <definedName name="__EST19" localSheetId="1">#REF!</definedName>
    <definedName name="__EST19" localSheetId="2">#REF!</definedName>
    <definedName name="__EST19">#REF!</definedName>
    <definedName name="__EST2" localSheetId="1">#REF!</definedName>
    <definedName name="__EST2" localSheetId="2">#REF!</definedName>
    <definedName name="__EST2">#REF!</definedName>
    <definedName name="__EST3" localSheetId="1">#REF!</definedName>
    <definedName name="__EST3" localSheetId="2">#REF!</definedName>
    <definedName name="__EST3">#REF!</definedName>
    <definedName name="__EST4" localSheetId="1">#REF!</definedName>
    <definedName name="__EST4" localSheetId="2">#REF!</definedName>
    <definedName name="__EST4">#REF!</definedName>
    <definedName name="__EST5" localSheetId="1">#REF!</definedName>
    <definedName name="__EST5" localSheetId="2">#REF!</definedName>
    <definedName name="__EST5">#REF!</definedName>
    <definedName name="__EST6" localSheetId="1">#REF!</definedName>
    <definedName name="__EST6" localSheetId="2">#REF!</definedName>
    <definedName name="__EST6">#REF!</definedName>
    <definedName name="__EST7" localSheetId="1">#REF!</definedName>
    <definedName name="__EST7" localSheetId="2">#REF!</definedName>
    <definedName name="__EST7">#REF!</definedName>
    <definedName name="__EST8" localSheetId="1">#REF!</definedName>
    <definedName name="__EST8" localSheetId="2">#REF!</definedName>
    <definedName name="__EST8">#REF!</definedName>
    <definedName name="__EST9" localSheetId="1">#REF!</definedName>
    <definedName name="__EST9" localSheetId="2">#REF!</definedName>
    <definedName name="__EST9">#REF!</definedName>
    <definedName name="__EXC1" localSheetId="1">#REF!</definedName>
    <definedName name="__EXC1" localSheetId="2">#REF!</definedName>
    <definedName name="__EXC1">#REF!</definedName>
    <definedName name="__EXC10" localSheetId="1">#REF!</definedName>
    <definedName name="__EXC10" localSheetId="2">#REF!</definedName>
    <definedName name="__EXC10">#REF!</definedName>
    <definedName name="__EXC11" localSheetId="1">#REF!</definedName>
    <definedName name="__EXC11" localSheetId="2">#REF!</definedName>
    <definedName name="__EXC11">#REF!</definedName>
    <definedName name="__EXC12" localSheetId="1">#REF!</definedName>
    <definedName name="__EXC12" localSheetId="2">#REF!</definedName>
    <definedName name="__EXC12">#REF!</definedName>
    <definedName name="__EXC2" localSheetId="1">#REF!</definedName>
    <definedName name="__EXC2" localSheetId="2">#REF!</definedName>
    <definedName name="__EXC2">#REF!</definedName>
    <definedName name="__EXC3" localSheetId="1">#REF!</definedName>
    <definedName name="__EXC3" localSheetId="2">#REF!</definedName>
    <definedName name="__EXC3">#REF!</definedName>
    <definedName name="__EXC4" localSheetId="1">#REF!</definedName>
    <definedName name="__EXC4" localSheetId="2">#REF!</definedName>
    <definedName name="__EXC4">#REF!</definedName>
    <definedName name="__EXC5" localSheetId="1">#REF!</definedName>
    <definedName name="__EXC5" localSheetId="2">#REF!</definedName>
    <definedName name="__EXC5">#REF!</definedName>
    <definedName name="__EXC6" localSheetId="1">#REF!</definedName>
    <definedName name="__EXC6" localSheetId="2">#REF!</definedName>
    <definedName name="__EXC6">#REF!</definedName>
    <definedName name="__EXC7" localSheetId="1">#REF!</definedName>
    <definedName name="__EXC7" localSheetId="2">#REF!</definedName>
    <definedName name="__EXC7">#REF!</definedName>
    <definedName name="__EXC8" localSheetId="1">#REF!</definedName>
    <definedName name="__EXC8" localSheetId="2">#REF!</definedName>
    <definedName name="__EXC8">#REF!</definedName>
    <definedName name="__EXC9" localSheetId="1">#REF!</definedName>
    <definedName name="__EXC9" localSheetId="2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 localSheetId="1">#REF!</definedName>
    <definedName name="__i1" localSheetId="2">#REF!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 localSheetId="1">#REF!</definedName>
    <definedName name="__MA2" localSheetId="2">#REF!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 localSheetId="1">#REF!</definedName>
    <definedName name="_EST1" localSheetId="2">#REF!</definedName>
    <definedName name="_EST1">#REF!</definedName>
    <definedName name="_EST10" localSheetId="1">#REF!</definedName>
    <definedName name="_EST10" localSheetId="2">#REF!</definedName>
    <definedName name="_EST10">#REF!</definedName>
    <definedName name="_EST11" localSheetId="1">#REF!</definedName>
    <definedName name="_EST11" localSheetId="2">#REF!</definedName>
    <definedName name="_EST11">#REF!</definedName>
    <definedName name="_EST12" localSheetId="1">#REF!</definedName>
    <definedName name="_EST12" localSheetId="2">#REF!</definedName>
    <definedName name="_EST12">#REF!</definedName>
    <definedName name="_EST13" localSheetId="1">#REF!</definedName>
    <definedName name="_EST13" localSheetId="2">#REF!</definedName>
    <definedName name="_EST13">#REF!</definedName>
    <definedName name="_EST14" localSheetId="1">#REF!</definedName>
    <definedName name="_EST14" localSheetId="2">#REF!</definedName>
    <definedName name="_EST14">#REF!</definedName>
    <definedName name="_EST15" localSheetId="1">#REF!</definedName>
    <definedName name="_EST15" localSheetId="2">#REF!</definedName>
    <definedName name="_EST15">#REF!</definedName>
    <definedName name="_EST16" localSheetId="1">#REF!</definedName>
    <definedName name="_EST16" localSheetId="2">#REF!</definedName>
    <definedName name="_EST16">#REF!</definedName>
    <definedName name="_EST17" localSheetId="1">#REF!</definedName>
    <definedName name="_EST17" localSheetId="2">#REF!</definedName>
    <definedName name="_EST17">#REF!</definedName>
    <definedName name="_EST18" localSheetId="1">#REF!</definedName>
    <definedName name="_EST18" localSheetId="2">#REF!</definedName>
    <definedName name="_EST18">#REF!</definedName>
    <definedName name="_EST19" localSheetId="1">#REF!</definedName>
    <definedName name="_EST19" localSheetId="2">#REF!</definedName>
    <definedName name="_EST19">#REF!</definedName>
    <definedName name="_EST2" localSheetId="1">#REF!</definedName>
    <definedName name="_EST2" localSheetId="2">#REF!</definedName>
    <definedName name="_EST2">#REF!</definedName>
    <definedName name="_EST3" localSheetId="1">#REF!</definedName>
    <definedName name="_EST3" localSheetId="2">#REF!</definedName>
    <definedName name="_EST3">#REF!</definedName>
    <definedName name="_EST4" localSheetId="1">#REF!</definedName>
    <definedName name="_EST4" localSheetId="2">#REF!</definedName>
    <definedName name="_EST4">#REF!</definedName>
    <definedName name="_EST5" localSheetId="1">#REF!</definedName>
    <definedName name="_EST5" localSheetId="2">#REF!</definedName>
    <definedName name="_EST5">#REF!</definedName>
    <definedName name="_EST6" localSheetId="1">#REF!</definedName>
    <definedName name="_EST6" localSheetId="2">#REF!</definedName>
    <definedName name="_EST6">#REF!</definedName>
    <definedName name="_EST7" localSheetId="1">#REF!</definedName>
    <definedName name="_EST7" localSheetId="2">#REF!</definedName>
    <definedName name="_EST7">#REF!</definedName>
    <definedName name="_EST8" localSheetId="1">#REF!</definedName>
    <definedName name="_EST8" localSheetId="2">#REF!</definedName>
    <definedName name="_EST8">#REF!</definedName>
    <definedName name="_EST9" localSheetId="1">#REF!</definedName>
    <definedName name="_EST9" localSheetId="2">#REF!</definedName>
    <definedName name="_EST9">#REF!</definedName>
    <definedName name="_EXC1" localSheetId="1">#REF!</definedName>
    <definedName name="_EXC1" localSheetId="2">#REF!</definedName>
    <definedName name="_EXC1">#REF!</definedName>
    <definedName name="_EXC10" localSheetId="1">#REF!</definedName>
    <definedName name="_EXC10" localSheetId="2">#REF!</definedName>
    <definedName name="_EXC10">#REF!</definedName>
    <definedName name="_EXC11" localSheetId="1">#REF!</definedName>
    <definedName name="_EXC11" localSheetId="2">#REF!</definedName>
    <definedName name="_EXC11">#REF!</definedName>
    <definedName name="_EXC12" localSheetId="1">#REF!</definedName>
    <definedName name="_EXC12" localSheetId="2">#REF!</definedName>
    <definedName name="_EXC12">#REF!</definedName>
    <definedName name="_EXC2" localSheetId="1">#REF!</definedName>
    <definedName name="_EXC2" localSheetId="2">#REF!</definedName>
    <definedName name="_EXC2">#REF!</definedName>
    <definedName name="_EXC3" localSheetId="1">#REF!</definedName>
    <definedName name="_EXC3" localSheetId="2">#REF!</definedName>
    <definedName name="_EXC3">#REF!</definedName>
    <definedName name="_EXC4" localSheetId="1">#REF!</definedName>
    <definedName name="_EXC4" localSheetId="2">#REF!</definedName>
    <definedName name="_EXC4">#REF!</definedName>
    <definedName name="_EXC5" localSheetId="1">#REF!</definedName>
    <definedName name="_EXC5" localSheetId="2">#REF!</definedName>
    <definedName name="_EXC5">#REF!</definedName>
    <definedName name="_EXC6" localSheetId="1">#REF!</definedName>
    <definedName name="_EXC6" localSheetId="2">#REF!</definedName>
    <definedName name="_EXC6">#REF!</definedName>
    <definedName name="_EXC7" localSheetId="1">#REF!</definedName>
    <definedName name="_EXC7" localSheetId="2">#REF!</definedName>
    <definedName name="_EXC7">#REF!</definedName>
    <definedName name="_EXC8" localSheetId="1">#REF!</definedName>
    <definedName name="_EXC8" localSheetId="2">#REF!</definedName>
    <definedName name="_EXC8">#REF!</definedName>
    <definedName name="_EXC9" localSheetId="1">#REF!</definedName>
    <definedName name="_EXC9" localSheetId="2">#REF!</definedName>
    <definedName name="_EXC9">#REF!</definedName>
    <definedName name="_Fill" localSheetId="1" hidden="1">#REF!</definedName>
    <definedName name="_Fill" localSheetId="2" hidden="1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 localSheetId="1">#REF!</definedName>
    <definedName name="_i1" localSheetId="2">#REF!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 localSheetId="1">#REF!</definedName>
    <definedName name="_INF1" localSheetId="2">#REF!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1">#REF!</definedName>
    <definedName name="_MA2" localSheetId="2">#REF!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 localSheetId="1">#REF!</definedName>
    <definedName name="_PRE1" localSheetId="2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 localSheetId="1">#REF!</definedName>
    <definedName name="A" localSheetId="2">#REF!</definedName>
    <definedName name="A">#REF!</definedName>
    <definedName name="A_impresión_IM" localSheetId="1">#REF!</definedName>
    <definedName name="A_impresión_IM" localSheetId="2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 localSheetId="1">[2]!absc</definedName>
    <definedName name="absc" localSheetId="2">[2]!absc</definedName>
    <definedName name="absc">[2]!absc</definedName>
    <definedName name="absc_" localSheetId="1">[3]!absc</definedName>
    <definedName name="absc_" localSheetId="2">[3]!absc</definedName>
    <definedName name="absc_">[3]!absc</definedName>
    <definedName name="absc_1" localSheetId="1">[3]!absc</definedName>
    <definedName name="absc_1" localSheetId="2">[3]!absc</definedName>
    <definedName name="absc_1">[3]!absc</definedName>
    <definedName name="absc1" localSheetId="1">[4]!absc</definedName>
    <definedName name="absc1" localSheetId="2">[4]!absc</definedName>
    <definedName name="absc1">[4]!absc</definedName>
    <definedName name="AccessDatabase" hidden="1">"C:\C-314\VOLUMENES\volfin4.mdb"</definedName>
    <definedName name="ada" localSheetId="1">#REF!</definedName>
    <definedName name="ada" localSheetId="2">#REF!</definedName>
    <definedName name="ada">#REF!</definedName>
    <definedName name="ADFGSDB" hidden="1">{"via1",#N/A,TRUE,"general";"via2",#N/A,TRUE,"general";"via3",#N/A,TRUE,"general"}</definedName>
    <definedName name="administrador">[5]Informacion!$B$15</definedName>
    <definedName name="adoc1" localSheetId="1">[4]!absc</definedName>
    <definedName name="adoc1" localSheetId="2">[4]!absc</definedName>
    <definedName name="adoc1">[4]!absc</definedName>
    <definedName name="adoq" localSheetId="1">[6]!absc</definedName>
    <definedName name="adoq" localSheetId="2">[6]!absc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 localSheetId="1">#REF!</definedName>
    <definedName name="AjustDelAIU" localSheetId="2">#REF!</definedName>
    <definedName name="AjustDelAIU">#REF!</definedName>
    <definedName name="alc" localSheetId="1">[7]!absc</definedName>
    <definedName name="alc" localSheetId="2">[7]!absc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'FORMATO ECONOMICO'!$B$2:$J$50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AD" localSheetId="1">#REF!</definedName>
    <definedName name="BAD" localSheetId="2">#REF!</definedName>
    <definedName name="BAD">#REF!</definedName>
    <definedName name="_xlnm.Database" localSheetId="1">#REF!</definedName>
    <definedName name="_xlnm.Database" localSheetId="0">#REF!</definedName>
    <definedName name="_xlnm.Database" localSheetId="2">#REF!</definedName>
    <definedName name="_xlnm.Database">#REF!</definedName>
    <definedName name="BB" localSheetId="1">#REF!</definedName>
    <definedName name="BB" localSheetId="2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X" localSheetId="1">#REF!</definedName>
    <definedName name="BX" localSheetId="2">#REF!</definedName>
    <definedName name="BX">#REF!</definedName>
    <definedName name="by" hidden="1">{"via1",#N/A,TRUE,"general";"via2",#N/A,TRUE,"general";"via3",#N/A,TRUE,"general"}</definedName>
    <definedName name="C_" localSheetId="1">#REF!</definedName>
    <definedName name="C_" localSheetId="2">#REF!</definedName>
    <definedName name="C_">#REF!</definedName>
    <definedName name="CANT" localSheetId="1">#REF!</definedName>
    <definedName name="CANT" localSheetId="2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SDSD" localSheetId="1">#REF!</definedName>
    <definedName name="DASDSD" localSheetId="2">#REF!</definedName>
    <definedName name="DASDSD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 localSheetId="1">#REF!</definedName>
    <definedName name="GRAF2" localSheetId="2">#REF!</definedName>
    <definedName name="GRAF2">#REF!</definedName>
    <definedName name="GRAF3" localSheetId="1">#REF!</definedName>
    <definedName name="GRAF3" localSheetId="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 localSheetId="1">#REF!</definedName>
    <definedName name="HOJA1" localSheetId="2">#REF!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 localSheetId="1">#REF!</definedName>
    <definedName name="I" localSheetId="2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 localSheetId="1">#REF!</definedName>
    <definedName name="inf" localSheetId="2">#REF!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 localSheetId="1">#REF!</definedName>
    <definedName name="ITEM1" localSheetId="2">#REF!</definedName>
    <definedName name="ITEM1">#REF!</definedName>
    <definedName name="ITEM15" localSheetId="1">#REF!</definedName>
    <definedName name="ITEM15" localSheetId="2">#REF!</definedName>
    <definedName name="ITEM15">#REF!</definedName>
    <definedName name="ITEM2" localSheetId="1">#REF!</definedName>
    <definedName name="ITEM2" localSheetId="2">#REF!</definedName>
    <definedName name="ITEM2">#REF!</definedName>
    <definedName name="ITEM3" localSheetId="1">#REF!</definedName>
    <definedName name="ITEM3" localSheetId="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 localSheetId="1">#REF!</definedName>
    <definedName name="IVA" localSheetId="2">#REF!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1">#REF!</definedName>
    <definedName name="K0F1" localSheetId="2">#REF!</definedName>
    <definedName name="K0F1">#REF!</definedName>
    <definedName name="K0F2" localSheetId="1">#REF!</definedName>
    <definedName name="K0F2" localSheetId="2">#REF!</definedName>
    <definedName name="K0F2">#REF!</definedName>
    <definedName name="K10ALO" localSheetId="1">#REF!</definedName>
    <definedName name="K10ALO" localSheetId="2">#REF!</definedName>
    <definedName name="K10ALO">#REF!</definedName>
    <definedName name="K11ALO" localSheetId="1">#REF!</definedName>
    <definedName name="K11ALO" localSheetId="2">#REF!</definedName>
    <definedName name="K11ALO">#REF!</definedName>
    <definedName name="K1F1" localSheetId="1">#REF!</definedName>
    <definedName name="K1F1" localSheetId="2">#REF!</definedName>
    <definedName name="K1F1">#REF!</definedName>
    <definedName name="K1F2" localSheetId="1">#REF!</definedName>
    <definedName name="K1F2" localSheetId="2">#REF!</definedName>
    <definedName name="K1F2">#REF!</definedName>
    <definedName name="K2F1" localSheetId="1">#REF!</definedName>
    <definedName name="K2F1" localSheetId="2">#REF!</definedName>
    <definedName name="K2F1">#REF!</definedName>
    <definedName name="K2F2" localSheetId="1">#REF!</definedName>
    <definedName name="K2F2" localSheetId="2">#REF!</definedName>
    <definedName name="K2F2">#REF!</definedName>
    <definedName name="K3F1" localSheetId="1">#REF!</definedName>
    <definedName name="K3F1" localSheetId="2">#REF!</definedName>
    <definedName name="K3F1">#REF!</definedName>
    <definedName name="K3F2" localSheetId="1">#REF!</definedName>
    <definedName name="K3F2" localSheetId="2">#REF!</definedName>
    <definedName name="K3F2">#REF!</definedName>
    <definedName name="K4F1" localSheetId="1">#REF!</definedName>
    <definedName name="K4F1" localSheetId="2">#REF!</definedName>
    <definedName name="K4F1">#REF!</definedName>
    <definedName name="K4F2" localSheetId="1">#REF!</definedName>
    <definedName name="K4F2" localSheetId="2">#REF!</definedName>
    <definedName name="K4F2">#REF!</definedName>
    <definedName name="K5F1" localSheetId="1">#REF!</definedName>
    <definedName name="K5F1" localSheetId="2">#REF!</definedName>
    <definedName name="K5F1">#REF!</definedName>
    <definedName name="K5F2" localSheetId="1">#REF!</definedName>
    <definedName name="K5F2" localSheetId="2">#REF!</definedName>
    <definedName name="K5F2">#REF!</definedName>
    <definedName name="K6F1" localSheetId="1">#REF!</definedName>
    <definedName name="K6F1" localSheetId="2">#REF!</definedName>
    <definedName name="K6F1">#REF!</definedName>
    <definedName name="K6F2" localSheetId="1">#REF!</definedName>
    <definedName name="K6F2" localSheetId="2">#REF!</definedName>
    <definedName name="K6F2">#REF!</definedName>
    <definedName name="K7F1" localSheetId="1">#REF!</definedName>
    <definedName name="K7F1" localSheetId="2">#REF!</definedName>
    <definedName name="K7F1">#REF!</definedName>
    <definedName name="K7F2" localSheetId="1">#REF!</definedName>
    <definedName name="K7F2" localSheetId="2">#REF!</definedName>
    <definedName name="K7F2">#REF!</definedName>
    <definedName name="K8ALO" localSheetId="1">#REF!</definedName>
    <definedName name="K8ALO" localSheetId="2">#REF!</definedName>
    <definedName name="K8ALO">#REF!</definedName>
    <definedName name="K8F1" localSheetId="1">#REF!</definedName>
    <definedName name="K8F1" localSheetId="2">#REF!</definedName>
    <definedName name="K8F1">#REF!</definedName>
    <definedName name="K8F2" localSheetId="1">#REF!</definedName>
    <definedName name="K8F2" localSheetId="2">#REF!</definedName>
    <definedName name="K8F2">#REF!</definedName>
    <definedName name="K9ALO" localSheetId="1">#REF!</definedName>
    <definedName name="K9ALO" localSheetId="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 localSheetId="1">#REF!</definedName>
    <definedName name="LICITACION" localSheetId="2">#REF!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localSheetId="1">#REF!</definedName>
    <definedName name="ll" localSheetId="2">#REF!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 localSheetId="1">#REF!</definedName>
    <definedName name="lo" localSheetId="2">#REF!</definedName>
    <definedName name="lo">#REF!</definedName>
    <definedName name="loc" localSheetId="1">[14]INDICE!#REF!</definedName>
    <definedName name="loc" localSheetId="2">[14]INDICE!#REF!</definedName>
    <definedName name="loc">[14]INDICE!#REF!</definedName>
    <definedName name="LOCA" localSheetId="1">[4]!absc</definedName>
    <definedName name="LOCA" localSheetId="2">[4]!absc</definedName>
    <definedName name="LOCA">[4]!absc</definedName>
    <definedName name="LOCALIZACIÓN_Y_REPLANTEO._ESTRUCTURAS" localSheetId="1">[15]INDICE!#REF!</definedName>
    <definedName name="LOCALIZACIÓN_Y_REPLANTEO._ESTRUCTURAS" localSheetId="2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 localSheetId="1">#REF!</definedName>
    <definedName name="LOPE" localSheetId="2">#REF!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1">#REF!</definedName>
    <definedName name="MAT" localSheetId="2">#REF!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 localSheetId="1">#REF!</definedName>
    <definedName name="NOMBRE" localSheetId="2">#REF!</definedName>
    <definedName name="NOMBRE">#REF!</definedName>
    <definedName name="NUEVO" localSheetId="1">#REF!</definedName>
    <definedName name="NUEVO" localSheetId="2">#REF!</definedName>
    <definedName name="NUEVO">#REF!</definedName>
    <definedName name="nxn" hidden="1">{"via1",#N/A,TRUE,"general";"via2",#N/A,TRUE,"general";"via3",#N/A,TRUE,"general"}</definedName>
    <definedName name="ñ" localSheetId="1">#REF!</definedName>
    <definedName name="ñ" localSheetId="2">#REF!</definedName>
    <definedName name="ñ">#REF!</definedName>
    <definedName name="ÑÑÑ" localSheetId="1">#REF!</definedName>
    <definedName name="ÑÑÑ" localSheetId="2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 localSheetId="1">#REF!</definedName>
    <definedName name="p" localSheetId="2">#REF!</definedName>
    <definedName name="p">#REF!</definedName>
    <definedName name="p0p0" hidden="1">{"via1",#N/A,TRUE,"general";"via2",#N/A,TRUE,"general";"via3",#N/A,TRUE,"general"}</definedName>
    <definedName name="pi" localSheetId="1">#REF!</definedName>
    <definedName name="pi" localSheetId="2">#REF!</definedName>
    <definedName name="pi">#REF!</definedName>
    <definedName name="PILOTE" localSheetId="1">#REF!</definedName>
    <definedName name="PILOTE" localSheetId="2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 localSheetId="1">#REF!</definedName>
    <definedName name="PlazoAIU" localSheetId="2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1">#REF!</definedName>
    <definedName name="PRE" localSheetId="2">#REF!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 localSheetId="1">#REF!</definedName>
    <definedName name="Print_Area_MI" localSheetId="2">#REF!</definedName>
    <definedName name="Print_Area_MI">#REF!</definedName>
    <definedName name="PRINT_TITLES">#N/A</definedName>
    <definedName name="PRINT_TITLES_MI">#N/A</definedName>
    <definedName name="PrOfic">[8]BASES!$B$31</definedName>
    <definedName name="PRUEBA" localSheetId="1">[7]!absc</definedName>
    <definedName name="PRUEBA" localSheetId="2">[7]!absc</definedName>
    <definedName name="PRUEBA">[7]!absc</definedName>
    <definedName name="prueba1" localSheetId="1">[7]!absc</definedName>
    <definedName name="prueba1" localSheetId="2">[7]!absc</definedName>
    <definedName name="prueba1">[7]!absc</definedName>
    <definedName name="PRUEBA2" localSheetId="1">#REF!</definedName>
    <definedName name="PRUEBA2" localSheetId="2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35F4DS65AF46SD4FSD" localSheetId="1">#REF!</definedName>
    <definedName name="S35F4DS65AF46SD4FSD" localSheetId="2">#REF!</definedName>
    <definedName name="S35F4DS65AF46SD4FSD">#REF!</definedName>
    <definedName name="saa" hidden="1">{"via1",#N/A,TRUE,"general";"via2",#N/A,TRUE,"general";"via3",#N/A,TRUE,"general"}</definedName>
    <definedName name="SABERL" localSheetId="1">#REF!</definedName>
    <definedName name="SABERL" localSheetId="2">#REF!</definedName>
    <definedName name="SABERL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 localSheetId="1">#REF!</definedName>
    <definedName name="SE" localSheetId="2">#REF!</definedName>
    <definedName name="SE">#REF!</definedName>
    <definedName name="SECTOR" localSheetId="1">#REF!</definedName>
    <definedName name="SECTOR" localSheetId="2">#REF!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1">#REF!</definedName>
    <definedName name="ss" localSheetId="2">#REF!</definedName>
    <definedName name="ss">#REF!</definedName>
    <definedName name="sss" localSheetId="1">#REF!</definedName>
    <definedName name="sss" localSheetId="2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1">[17]!absc</definedName>
    <definedName name="t" localSheetId="2">[17]!absc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 localSheetId="1">#REF!</definedName>
    <definedName name="TABLA" localSheetId="2">#REF!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 localSheetId="1">#REF!</definedName>
    <definedName name="TITULO" localSheetId="2">#REF!</definedName>
    <definedName name="TITULO">#REF!</definedName>
    <definedName name="_xlnm.Print_Titles">#N/A</definedName>
    <definedName name="Títulos_a_imprimir_IM" localSheetId="1">#REF!</definedName>
    <definedName name="Títulos_a_imprimir_IM" localSheetId="2">#REF!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 localSheetId="1">#REF!</definedName>
    <definedName name="TOTAL" localSheetId="2">#REF!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 localSheetId="1">#REF!</definedName>
    <definedName name="TtCD" localSheetId="2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1">#REF!</definedName>
    <definedName name="U" localSheetId="2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 localSheetId="1">#REF!</definedName>
    <definedName name="valor1" localSheetId="2">#REF!</definedName>
    <definedName name="valor1">#REF!</definedName>
    <definedName name="valor2" localSheetId="1">#REF!</definedName>
    <definedName name="valor2" localSheetId="2">#REF!</definedName>
    <definedName name="valor2">#REF!</definedName>
    <definedName name="VALOR3" localSheetId="1">#REF!</definedName>
    <definedName name="VALOR3" localSheetId="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 localSheetId="1">#REF!</definedName>
    <definedName name="VentaAiu" localSheetId="2">#REF!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 localSheetId="1">#REF!</definedName>
    <definedName name="xx" localSheetId="2">#REF!</definedName>
    <definedName name="xx">#REF!</definedName>
    <definedName name="xxfg" hidden="1">{"via1",#N/A,TRUE,"general";"via2",#N/A,TRUE,"general";"via3",#N/A,TRUE,"general"}</definedName>
    <definedName name="XXX" localSheetId="1">#REF!</definedName>
    <definedName name="XXX" localSheetId="2">#REF!</definedName>
    <definedName name="XXX">#REF!</definedName>
    <definedName name="xxxxx" localSheetId="1">[19]!absc</definedName>
    <definedName name="xxxxx" localSheetId="2">[19]!absc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 localSheetId="1">[4]!absc</definedName>
    <definedName name="Y" localSheetId="2">[4]!absc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</workbook>
</file>

<file path=xl/calcChain.xml><?xml version="1.0" encoding="utf-8"?>
<calcChain xmlns="http://schemas.openxmlformats.org/spreadsheetml/2006/main">
  <c r="H13" i="27" l="1"/>
  <c r="I13" i="27" s="1"/>
  <c r="J13" i="27" s="1"/>
  <c r="G27" i="14"/>
  <c r="H27" i="14" s="1"/>
  <c r="I27" i="14" s="1"/>
  <c r="J27" i="14" s="1"/>
  <c r="M13" i="26"/>
  <c r="I13" i="26"/>
  <c r="E13" i="26"/>
  <c r="D14" i="25"/>
  <c r="D15" i="25" s="1"/>
  <c r="D14" i="26"/>
  <c r="D15" i="26" s="1"/>
  <c r="D16" i="26" s="1"/>
  <c r="D17" i="26" s="1"/>
  <c r="D18" i="26" s="1"/>
  <c r="D19" i="26" s="1"/>
  <c r="D20" i="26" s="1"/>
  <c r="D25" i="26" s="1"/>
  <c r="D26" i="26" s="1"/>
  <c r="D27" i="26" s="1"/>
  <c r="D32" i="26" s="1"/>
  <c r="D33" i="26" s="1"/>
  <c r="D34" i="26" s="1"/>
  <c r="D35" i="26" s="1"/>
  <c r="D36" i="26" s="1"/>
  <c r="D37" i="26" s="1"/>
  <c r="D38" i="26" s="1"/>
  <c r="D39" i="26" s="1"/>
  <c r="D40" i="26" s="1"/>
  <c r="D41" i="26" s="1"/>
  <c r="D42" i="26" s="1"/>
  <c r="D43" i="26" s="1"/>
  <c r="D44" i="26" s="1"/>
  <c r="D45" i="26" s="1"/>
  <c r="D46" i="26" s="1"/>
  <c r="D47" i="26" s="1"/>
  <c r="D48" i="26" s="1"/>
  <c r="D49" i="26" s="1"/>
  <c r="D50" i="26" s="1"/>
  <c r="D51" i="26" s="1"/>
  <c r="D52" i="26" s="1"/>
  <c r="D57" i="26" s="1"/>
  <c r="D58" i="26" s="1"/>
  <c r="D59" i="26" s="1"/>
  <c r="D60" i="26" s="1"/>
  <c r="D61" i="26" s="1"/>
  <c r="D62" i="26" s="1"/>
  <c r="E62" i="26" s="1"/>
  <c r="L14" i="26"/>
  <c r="M14" i="26" s="1"/>
  <c r="H14" i="26"/>
  <c r="H15" i="26" s="1"/>
  <c r="H16" i="26" s="1"/>
  <c r="H17" i="26" s="1"/>
  <c r="H18" i="26" s="1"/>
  <c r="H19" i="26" s="1"/>
  <c r="H20" i="26" s="1"/>
  <c r="H25" i="26" s="1"/>
  <c r="H26" i="26" s="1"/>
  <c r="H27" i="26" s="1"/>
  <c r="H32" i="26" s="1"/>
  <c r="H33" i="26" s="1"/>
  <c r="H34" i="26" s="1"/>
  <c r="H35" i="26" s="1"/>
  <c r="H36" i="26" s="1"/>
  <c r="H37" i="26" s="1"/>
  <c r="H38" i="26" s="1"/>
  <c r="H39" i="26" s="1"/>
  <c r="H40" i="26" s="1"/>
  <c r="H41" i="26" s="1"/>
  <c r="H42" i="26" s="1"/>
  <c r="H43" i="26" s="1"/>
  <c r="H44" i="26" s="1"/>
  <c r="H45" i="26" s="1"/>
  <c r="H46" i="26" s="1"/>
  <c r="H47" i="26" s="1"/>
  <c r="H48" i="26" s="1"/>
  <c r="H49" i="26" s="1"/>
  <c r="H50" i="26" s="1"/>
  <c r="H51" i="26" s="1"/>
  <c r="H52" i="26" s="1"/>
  <c r="H57" i="26" s="1"/>
  <c r="H58" i="26" s="1"/>
  <c r="H59" i="26" s="1"/>
  <c r="H60" i="26" s="1"/>
  <c r="H61" i="26" s="1"/>
  <c r="H62" i="26" s="1"/>
  <c r="I62" i="26" s="1"/>
  <c r="AB14" i="25"/>
  <c r="AB15" i="25" s="1"/>
  <c r="X14" i="25"/>
  <c r="X15" i="25" s="1"/>
  <c r="Y15" i="25" s="1"/>
  <c r="T14" i="25"/>
  <c r="T15" i="25" s="1"/>
  <c r="P14" i="25"/>
  <c r="P15" i="25" s="1"/>
  <c r="Q13" i="25"/>
  <c r="H14" i="25"/>
  <c r="H15" i="25" s="1"/>
  <c r="L14" i="25"/>
  <c r="M14" i="25" s="1"/>
  <c r="AC13" i="25"/>
  <c r="Y13" i="25"/>
  <c r="U13" i="25"/>
  <c r="M13" i="25"/>
  <c r="I13" i="25"/>
  <c r="E13" i="25"/>
  <c r="H16" i="27"/>
  <c r="I16" i="27" s="1"/>
  <c r="J16" i="27" s="1"/>
  <c r="H15" i="27"/>
  <c r="I15" i="27" s="1"/>
  <c r="J15" i="27" s="1"/>
  <c r="H14" i="27"/>
  <c r="I14" i="27" s="1"/>
  <c r="J14" i="27" s="1"/>
  <c r="H27" i="27"/>
  <c r="I27" i="27" s="1"/>
  <c r="J27" i="27" s="1"/>
  <c r="H26" i="27"/>
  <c r="I26" i="27" s="1"/>
  <c r="H25" i="27"/>
  <c r="I25" i="27" s="1"/>
  <c r="J25" i="27" s="1"/>
  <c r="H17" i="27"/>
  <c r="I17" i="27" s="1"/>
  <c r="J17" i="27" s="1"/>
  <c r="Y14" i="25" l="1"/>
  <c r="E33" i="26"/>
  <c r="E49" i="26"/>
  <c r="E25" i="26"/>
  <c r="E45" i="26"/>
  <c r="E17" i="26"/>
  <c r="E41" i="26"/>
  <c r="E61" i="26"/>
  <c r="E37" i="26"/>
  <c r="E57" i="26"/>
  <c r="G33" i="14"/>
  <c r="H33" i="14" s="1"/>
  <c r="I33" i="14" s="1"/>
  <c r="J33" i="14" s="1"/>
  <c r="I25" i="26"/>
  <c r="I45" i="26"/>
  <c r="E20" i="26"/>
  <c r="E36" i="26"/>
  <c r="E40" i="26"/>
  <c r="E48" i="26"/>
  <c r="I20" i="26"/>
  <c r="I36" i="26"/>
  <c r="I44" i="26"/>
  <c r="L15" i="26"/>
  <c r="E15" i="26"/>
  <c r="E19" i="26"/>
  <c r="E27" i="26"/>
  <c r="E35" i="26"/>
  <c r="E39" i="26"/>
  <c r="E43" i="26"/>
  <c r="E47" i="26"/>
  <c r="E51" i="26"/>
  <c r="E59" i="26"/>
  <c r="I15" i="26"/>
  <c r="I19" i="26"/>
  <c r="I27" i="26"/>
  <c r="I35" i="26"/>
  <c r="I39" i="26"/>
  <c r="I43" i="26"/>
  <c r="I47" i="26"/>
  <c r="I51" i="26"/>
  <c r="I59" i="26"/>
  <c r="I17" i="26"/>
  <c r="I33" i="26"/>
  <c r="I37" i="26"/>
  <c r="I41" i="26"/>
  <c r="I49" i="26"/>
  <c r="I57" i="26"/>
  <c r="I61" i="26"/>
  <c r="E16" i="26"/>
  <c r="E32" i="26"/>
  <c r="E44" i="26"/>
  <c r="E52" i="26"/>
  <c r="E60" i="26"/>
  <c r="I16" i="26"/>
  <c r="I32" i="26"/>
  <c r="I40" i="26"/>
  <c r="I48" i="26"/>
  <c r="I52" i="26"/>
  <c r="I60" i="26"/>
  <c r="E14" i="26"/>
  <c r="E18" i="26"/>
  <c r="E26" i="26"/>
  <c r="E34" i="26"/>
  <c r="E38" i="26"/>
  <c r="E42" i="26"/>
  <c r="E46" i="26"/>
  <c r="E50" i="26"/>
  <c r="E58" i="26"/>
  <c r="I14" i="26"/>
  <c r="I18" i="26"/>
  <c r="I26" i="26"/>
  <c r="I34" i="26"/>
  <c r="I38" i="26"/>
  <c r="I42" i="26"/>
  <c r="I46" i="26"/>
  <c r="I50" i="26"/>
  <c r="I58" i="26"/>
  <c r="E14" i="25"/>
  <c r="E15" i="25"/>
  <c r="D16" i="25"/>
  <c r="D63" i="26"/>
  <c r="E63" i="26" s="1"/>
  <c r="D68" i="26"/>
  <c r="E68" i="26" s="1"/>
  <c r="H68" i="26"/>
  <c r="I68" i="26" s="1"/>
  <c r="H63" i="26"/>
  <c r="I63" i="26" s="1"/>
  <c r="AC14" i="25"/>
  <c r="L15" i="25"/>
  <c r="M15" i="25" s="1"/>
  <c r="X16" i="25"/>
  <c r="X17" i="25" s="1"/>
  <c r="X18" i="25" s="1"/>
  <c r="AC15" i="25"/>
  <c r="AB16" i="25"/>
  <c r="U15" i="25"/>
  <c r="T16" i="25"/>
  <c r="U14" i="25"/>
  <c r="Q15" i="25"/>
  <c r="P16" i="25"/>
  <c r="P17" i="25" s="1"/>
  <c r="Q17" i="25" s="1"/>
  <c r="Q14" i="25"/>
  <c r="I14" i="25"/>
  <c r="I15" i="25"/>
  <c r="H16" i="25"/>
  <c r="I29" i="27"/>
  <c r="J26" i="27"/>
  <c r="J29" i="27" s="1"/>
  <c r="I19" i="27"/>
  <c r="J19" i="27"/>
  <c r="H19" i="27"/>
  <c r="E13" i="14" s="1"/>
  <c r="H29" i="27"/>
  <c r="G13" i="14" s="1"/>
  <c r="H13" i="14" l="1"/>
  <c r="I13" i="14" s="1"/>
  <c r="J13" i="14" s="1"/>
  <c r="L16" i="25"/>
  <c r="L17" i="25" s="1"/>
  <c r="L16" i="26"/>
  <c r="M15" i="26"/>
  <c r="I64" i="26"/>
  <c r="I70" i="26" s="1"/>
  <c r="G26" i="14" s="1"/>
  <c r="E64" i="26"/>
  <c r="E70" i="26" s="1"/>
  <c r="G25" i="14" s="1"/>
  <c r="D17" i="25"/>
  <c r="E16" i="25"/>
  <c r="Y17" i="25"/>
  <c r="M16" i="25"/>
  <c r="Q16" i="25"/>
  <c r="Y16" i="25"/>
  <c r="AB17" i="25"/>
  <c r="AC16" i="25"/>
  <c r="Y18" i="25"/>
  <c r="X19" i="25"/>
  <c r="T17" i="25"/>
  <c r="U16" i="25"/>
  <c r="P18" i="25"/>
  <c r="Q18" i="25" s="1"/>
  <c r="P19" i="25"/>
  <c r="H17" i="25"/>
  <c r="I16" i="25"/>
  <c r="I32" i="27"/>
  <c r="H32" i="27"/>
  <c r="J32" i="27"/>
  <c r="G32" i="14" l="1"/>
  <c r="H32" i="14" s="1"/>
  <c r="I32" i="14" s="1"/>
  <c r="J32" i="14" s="1"/>
  <c r="H26" i="14"/>
  <c r="I26" i="14" s="1"/>
  <c r="J26" i="14" s="1"/>
  <c r="G31" i="14"/>
  <c r="H25" i="14"/>
  <c r="I25" i="14" s="1"/>
  <c r="J25" i="14" s="1"/>
  <c r="L17" i="26"/>
  <c r="M16" i="26"/>
  <c r="E17" i="25"/>
  <c r="D18" i="25"/>
  <c r="L18" i="25"/>
  <c r="M17" i="25"/>
  <c r="AC17" i="25"/>
  <c r="AB18" i="25"/>
  <c r="Y19" i="25"/>
  <c r="X20" i="25"/>
  <c r="U17" i="25"/>
  <c r="T18" i="25"/>
  <c r="Q19" i="25"/>
  <c r="P20" i="25"/>
  <c r="I17" i="25"/>
  <c r="H18" i="25"/>
  <c r="H31" i="14" l="1"/>
  <c r="I31" i="14" s="1"/>
  <c r="J31" i="14" s="1"/>
  <c r="G37" i="14"/>
  <c r="H37" i="14" s="1"/>
  <c r="I37" i="14" s="1"/>
  <c r="J37" i="14" s="1"/>
  <c r="L18" i="26"/>
  <c r="M17" i="26"/>
  <c r="D19" i="25"/>
  <c r="E18" i="25"/>
  <c r="M18" i="25"/>
  <c r="L19" i="25"/>
  <c r="AC18" i="25"/>
  <c r="AB19" i="25"/>
  <c r="X25" i="25"/>
  <c r="Y20" i="25"/>
  <c r="Y21" i="25" s="1"/>
  <c r="T19" i="25"/>
  <c r="U18" i="25"/>
  <c r="P25" i="25"/>
  <c r="Q20" i="25"/>
  <c r="Q21" i="25" s="1"/>
  <c r="I18" i="25"/>
  <c r="H19" i="25"/>
  <c r="L19" i="26" l="1"/>
  <c r="M18" i="26"/>
  <c r="E19" i="25"/>
  <c r="D20" i="25"/>
  <c r="M19" i="25"/>
  <c r="L20" i="25"/>
  <c r="AC19" i="25"/>
  <c r="AB20" i="25"/>
  <c r="Y25" i="25"/>
  <c r="X26" i="25"/>
  <c r="U19" i="25"/>
  <c r="T20" i="25"/>
  <c r="Q25" i="25"/>
  <c r="P26" i="25"/>
  <c r="I19" i="25"/>
  <c r="H20" i="25"/>
  <c r="L20" i="26" l="1"/>
  <c r="M19" i="26"/>
  <c r="D25" i="25"/>
  <c r="E20" i="25"/>
  <c r="E21" i="25" s="1"/>
  <c r="M20" i="25"/>
  <c r="M21" i="25" s="1"/>
  <c r="L25" i="25"/>
  <c r="AB25" i="25"/>
  <c r="AC20" i="25"/>
  <c r="AC21" i="25" s="1"/>
  <c r="Y26" i="25"/>
  <c r="X27" i="25"/>
  <c r="T25" i="25"/>
  <c r="U20" i="25"/>
  <c r="U21" i="25" s="1"/>
  <c r="P27" i="25"/>
  <c r="Q26" i="25"/>
  <c r="H25" i="25"/>
  <c r="I20" i="25"/>
  <c r="I21" i="25" s="1"/>
  <c r="L25" i="26" l="1"/>
  <c r="M20" i="26"/>
  <c r="E25" i="25"/>
  <c r="D26" i="25"/>
  <c r="M25" i="25"/>
  <c r="L26" i="25"/>
  <c r="AC25" i="25"/>
  <c r="AB26" i="25"/>
  <c r="X32" i="25"/>
  <c r="Y27" i="25"/>
  <c r="Y28" i="25" s="1"/>
  <c r="U25" i="25"/>
  <c r="T26" i="25"/>
  <c r="Q27" i="25"/>
  <c r="Q28" i="25" s="1"/>
  <c r="P32" i="25"/>
  <c r="I25" i="25"/>
  <c r="H26" i="25"/>
  <c r="L26" i="26" l="1"/>
  <c r="M25" i="26"/>
  <c r="E26" i="25"/>
  <c r="D27" i="25"/>
  <c r="M26" i="25"/>
  <c r="L27" i="25"/>
  <c r="AB27" i="25"/>
  <c r="AC26" i="25"/>
  <c r="X33" i="25"/>
  <c r="Y32" i="25"/>
  <c r="T27" i="25"/>
  <c r="U26" i="25"/>
  <c r="P33" i="25"/>
  <c r="Q32" i="25"/>
  <c r="I26" i="25"/>
  <c r="H27" i="25"/>
  <c r="L27" i="26" l="1"/>
  <c r="M26" i="26"/>
  <c r="E27" i="25"/>
  <c r="E28" i="25" s="1"/>
  <c r="D32" i="25"/>
  <c r="M27" i="25"/>
  <c r="M28" i="25" s="1"/>
  <c r="L32" i="25"/>
  <c r="AC27" i="25"/>
  <c r="AC28" i="25" s="1"/>
  <c r="AB32" i="25"/>
  <c r="X34" i="25"/>
  <c r="Y33" i="25"/>
  <c r="U27" i="25"/>
  <c r="U28" i="25" s="1"/>
  <c r="T32" i="25"/>
  <c r="Q33" i="25"/>
  <c r="P34" i="25"/>
  <c r="I27" i="25"/>
  <c r="I28" i="25" s="1"/>
  <c r="H32" i="25"/>
  <c r="L32" i="26" l="1"/>
  <c r="M27" i="26"/>
  <c r="D33" i="25"/>
  <c r="E32" i="25"/>
  <c r="M32" i="25"/>
  <c r="L33" i="25"/>
  <c r="AB33" i="25"/>
  <c r="AC32" i="25"/>
  <c r="Y34" i="25"/>
  <c r="X35" i="25"/>
  <c r="T33" i="25"/>
  <c r="U32" i="25"/>
  <c r="P35" i="25"/>
  <c r="Q34" i="25"/>
  <c r="H33" i="25"/>
  <c r="I32" i="25"/>
  <c r="L33" i="26" l="1"/>
  <c r="M32" i="26"/>
  <c r="E33" i="25"/>
  <c r="D34" i="25"/>
  <c r="M33" i="25"/>
  <c r="L34" i="25"/>
  <c r="AB34" i="25"/>
  <c r="AC33" i="25"/>
  <c r="Y35" i="25"/>
  <c r="X36" i="25"/>
  <c r="T34" i="25"/>
  <c r="U33" i="25"/>
  <c r="Q35" i="25"/>
  <c r="P36" i="25"/>
  <c r="I33" i="25"/>
  <c r="H34" i="25"/>
  <c r="L34" i="26" l="1"/>
  <c r="M33" i="26"/>
  <c r="D35" i="25"/>
  <c r="E34" i="25"/>
  <c r="M34" i="25"/>
  <c r="L35" i="25"/>
  <c r="AB35" i="25"/>
  <c r="AC34" i="25"/>
  <c r="X37" i="25"/>
  <c r="Y36" i="25"/>
  <c r="U34" i="25"/>
  <c r="T35" i="25"/>
  <c r="P37" i="25"/>
  <c r="Q36" i="25"/>
  <c r="I34" i="25"/>
  <c r="H35" i="25"/>
  <c r="L35" i="26" l="1"/>
  <c r="M34" i="26"/>
  <c r="E35" i="25"/>
  <c r="D36" i="25"/>
  <c r="M35" i="25"/>
  <c r="L36" i="25"/>
  <c r="AB36" i="25"/>
  <c r="AC35" i="25"/>
  <c r="Y37" i="25"/>
  <c r="X38" i="25"/>
  <c r="T36" i="25"/>
  <c r="U35" i="25"/>
  <c r="Q37" i="25"/>
  <c r="P38" i="25"/>
  <c r="I35" i="25"/>
  <c r="H36" i="25"/>
  <c r="L36" i="26" l="1"/>
  <c r="M35" i="26"/>
  <c r="D37" i="25"/>
  <c r="E36" i="25"/>
  <c r="M36" i="25"/>
  <c r="L37" i="25"/>
  <c r="AB37" i="25"/>
  <c r="AC36" i="25"/>
  <c r="Y38" i="25"/>
  <c r="X39" i="25"/>
  <c r="T37" i="25"/>
  <c r="U36" i="25"/>
  <c r="P39" i="25"/>
  <c r="Q38" i="25"/>
  <c r="H37" i="25"/>
  <c r="I36" i="25"/>
  <c r="L37" i="26" l="1"/>
  <c r="M36" i="26"/>
  <c r="E37" i="25"/>
  <c r="D38" i="25"/>
  <c r="M37" i="25"/>
  <c r="L38" i="25"/>
  <c r="AC37" i="25"/>
  <c r="AB38" i="25"/>
  <c r="X40" i="25"/>
  <c r="Y39" i="25"/>
  <c r="U37" i="25"/>
  <c r="T38" i="25"/>
  <c r="Q39" i="25"/>
  <c r="P40" i="25"/>
  <c r="I37" i="25"/>
  <c r="H38" i="25"/>
  <c r="L38" i="26" l="1"/>
  <c r="M37" i="26"/>
  <c r="E38" i="25"/>
  <c r="D39" i="25"/>
  <c r="M38" i="25"/>
  <c r="L39" i="25"/>
  <c r="AB39" i="25"/>
  <c r="AC38" i="25"/>
  <c r="X41" i="25"/>
  <c r="Y40" i="25"/>
  <c r="U38" i="25"/>
  <c r="T39" i="25"/>
  <c r="P41" i="25"/>
  <c r="Q40" i="25"/>
  <c r="I38" i="25"/>
  <c r="H39" i="25"/>
  <c r="L39" i="26" l="1"/>
  <c r="M38" i="26"/>
  <c r="E39" i="25"/>
  <c r="D40" i="25"/>
  <c r="M39" i="25"/>
  <c r="L40" i="25"/>
  <c r="AB40" i="25"/>
  <c r="AC39" i="25"/>
  <c r="X42" i="25"/>
  <c r="Y41" i="25"/>
  <c r="U39" i="25"/>
  <c r="T40" i="25"/>
  <c r="Q41" i="25"/>
  <c r="P42" i="25"/>
  <c r="I39" i="25"/>
  <c r="H40" i="25"/>
  <c r="L40" i="26" l="1"/>
  <c r="M39" i="26"/>
  <c r="D41" i="25"/>
  <c r="E40" i="25"/>
  <c r="M40" i="25"/>
  <c r="L41" i="25"/>
  <c r="AB41" i="25"/>
  <c r="AC40" i="25"/>
  <c r="Y42" i="25"/>
  <c r="X43" i="25"/>
  <c r="T41" i="25"/>
  <c r="U40" i="25"/>
  <c r="P43" i="25"/>
  <c r="Q42" i="25"/>
  <c r="H41" i="25"/>
  <c r="I40" i="25"/>
  <c r="L41" i="26" l="1"/>
  <c r="M40" i="26"/>
  <c r="E41" i="25"/>
  <c r="D42" i="25"/>
  <c r="L42" i="25"/>
  <c r="M41" i="25"/>
  <c r="AC41" i="25"/>
  <c r="AB42" i="25"/>
  <c r="Y43" i="25"/>
  <c r="X44" i="25"/>
  <c r="T42" i="25"/>
  <c r="U41" i="25"/>
  <c r="Q43" i="25"/>
  <c r="P44" i="25"/>
  <c r="I41" i="25"/>
  <c r="H42" i="25"/>
  <c r="L42" i="26" l="1"/>
  <c r="M41" i="26"/>
  <c r="D43" i="25"/>
  <c r="E42" i="25"/>
  <c r="L43" i="25"/>
  <c r="M42" i="25"/>
  <c r="AB43" i="25"/>
  <c r="AC42" i="25"/>
  <c r="X45" i="25"/>
  <c r="Y44" i="25"/>
  <c r="U42" i="25"/>
  <c r="T43" i="25"/>
  <c r="P45" i="25"/>
  <c r="Q44" i="25"/>
  <c r="I42" i="25"/>
  <c r="H43" i="25"/>
  <c r="L43" i="26" l="1"/>
  <c r="M42" i="26"/>
  <c r="E43" i="25"/>
  <c r="D44" i="25"/>
  <c r="M43" i="25"/>
  <c r="L44" i="25"/>
  <c r="AB44" i="25"/>
  <c r="AC43" i="25"/>
  <c r="X46" i="25"/>
  <c r="Y45" i="25"/>
  <c r="U43" i="25"/>
  <c r="T44" i="25"/>
  <c r="Q45" i="25"/>
  <c r="P46" i="25"/>
  <c r="I43" i="25"/>
  <c r="H44" i="25"/>
  <c r="L44" i="26" l="1"/>
  <c r="M43" i="26"/>
  <c r="D45" i="25"/>
  <c r="E44" i="25"/>
  <c r="M44" i="25"/>
  <c r="L45" i="25"/>
  <c r="AB45" i="25"/>
  <c r="AC44" i="25"/>
  <c r="Y46" i="25"/>
  <c r="X47" i="25"/>
  <c r="T45" i="25"/>
  <c r="U44" i="25"/>
  <c r="P47" i="25"/>
  <c r="Q46" i="25"/>
  <c r="H45" i="25"/>
  <c r="I44" i="25"/>
  <c r="L45" i="26" l="1"/>
  <c r="M44" i="26"/>
  <c r="E45" i="25"/>
  <c r="D46" i="25"/>
  <c r="M45" i="25"/>
  <c r="L46" i="25"/>
  <c r="AB46" i="25"/>
  <c r="AC45" i="25"/>
  <c r="X48" i="25"/>
  <c r="Y47" i="25"/>
  <c r="U45" i="25"/>
  <c r="T46" i="25"/>
  <c r="Q47" i="25"/>
  <c r="P48" i="25"/>
  <c r="I45" i="25"/>
  <c r="H46" i="25"/>
  <c r="L46" i="26" l="1"/>
  <c r="M45" i="26"/>
  <c r="D47" i="25"/>
  <c r="E46" i="25"/>
  <c r="L47" i="25"/>
  <c r="M46" i="25"/>
  <c r="AB47" i="25"/>
  <c r="AC46" i="25"/>
  <c r="X49" i="25"/>
  <c r="Y48" i="25"/>
  <c r="U46" i="25"/>
  <c r="T47" i="25"/>
  <c r="P49" i="25"/>
  <c r="Q48" i="25"/>
  <c r="I46" i="25"/>
  <c r="H47" i="25"/>
  <c r="L47" i="26" l="1"/>
  <c r="M46" i="26"/>
  <c r="E47" i="25"/>
  <c r="D48" i="25"/>
  <c r="L48" i="25"/>
  <c r="M47" i="25"/>
  <c r="AB48" i="25"/>
  <c r="AC47" i="25"/>
  <c r="Y49" i="25"/>
  <c r="X50" i="25"/>
  <c r="T48" i="25"/>
  <c r="U47" i="25"/>
  <c r="Q49" i="25"/>
  <c r="P50" i="25"/>
  <c r="I47" i="25"/>
  <c r="H48" i="25"/>
  <c r="L48" i="26" l="1"/>
  <c r="M47" i="26"/>
  <c r="D49" i="25"/>
  <c r="E48" i="25"/>
  <c r="L49" i="25"/>
  <c r="M48" i="25"/>
  <c r="AB49" i="25"/>
  <c r="AC48" i="25"/>
  <c r="Y50" i="25"/>
  <c r="X51" i="25"/>
  <c r="T49" i="25"/>
  <c r="U48" i="25"/>
  <c r="P51" i="25"/>
  <c r="Q50" i="25"/>
  <c r="H49" i="25"/>
  <c r="I48" i="25"/>
  <c r="L49" i="26" l="1"/>
  <c r="M48" i="26"/>
  <c r="E49" i="25"/>
  <c r="D50" i="25"/>
  <c r="M49" i="25"/>
  <c r="L50" i="25"/>
  <c r="AB50" i="25"/>
  <c r="AC49" i="25"/>
  <c r="Y51" i="25"/>
  <c r="X52" i="25"/>
  <c r="T50" i="25"/>
  <c r="U49" i="25"/>
  <c r="Q51" i="25"/>
  <c r="P52" i="25"/>
  <c r="I49" i="25"/>
  <c r="H50" i="25"/>
  <c r="L50" i="26" l="1"/>
  <c r="M49" i="26"/>
  <c r="E50" i="25"/>
  <c r="D51" i="25"/>
  <c r="L51" i="25"/>
  <c r="M50" i="25"/>
  <c r="AB51" i="25"/>
  <c r="AC50" i="25"/>
  <c r="X57" i="25"/>
  <c r="Y52" i="25"/>
  <c r="Y53" i="25" s="1"/>
  <c r="U50" i="25"/>
  <c r="T51" i="25"/>
  <c r="P57" i="25"/>
  <c r="Q52" i="25"/>
  <c r="Q53" i="25" s="1"/>
  <c r="I50" i="25"/>
  <c r="H51" i="25"/>
  <c r="L51" i="26" l="1"/>
  <c r="M50" i="26"/>
  <c r="E51" i="25"/>
  <c r="D52" i="25"/>
  <c r="M51" i="25"/>
  <c r="L52" i="25"/>
  <c r="AB52" i="25"/>
  <c r="AC51" i="25"/>
  <c r="X58" i="25"/>
  <c r="Y57" i="25"/>
  <c r="T52" i="25"/>
  <c r="U51" i="25"/>
  <c r="Q57" i="25"/>
  <c r="P58" i="25"/>
  <c r="H52" i="25"/>
  <c r="I51" i="25"/>
  <c r="L52" i="26" l="1"/>
  <c r="M51" i="26"/>
  <c r="D57" i="25"/>
  <c r="E52" i="25"/>
  <c r="E53" i="25" s="1"/>
  <c r="M52" i="25"/>
  <c r="M53" i="25" s="1"/>
  <c r="L57" i="25"/>
  <c r="AB57" i="25"/>
  <c r="AC52" i="25"/>
  <c r="AC53" i="25" s="1"/>
  <c r="Y58" i="25"/>
  <c r="X59" i="25"/>
  <c r="T57" i="25"/>
  <c r="U52" i="25"/>
  <c r="U53" i="25" s="1"/>
  <c r="P59" i="25"/>
  <c r="Q58" i="25"/>
  <c r="H57" i="25"/>
  <c r="I52" i="25"/>
  <c r="I53" i="25" s="1"/>
  <c r="L57" i="26" l="1"/>
  <c r="M52" i="26"/>
  <c r="E57" i="25"/>
  <c r="D58" i="25"/>
  <c r="M57" i="25"/>
  <c r="L58" i="25"/>
  <c r="AB58" i="25"/>
  <c r="AC57" i="25"/>
  <c r="X60" i="25"/>
  <c r="Y59" i="25"/>
  <c r="U57" i="25"/>
  <c r="T58" i="25"/>
  <c r="Q59" i="25"/>
  <c r="P60" i="25"/>
  <c r="I57" i="25"/>
  <c r="H58" i="25"/>
  <c r="L58" i="26" l="1"/>
  <c r="M57" i="26"/>
  <c r="D59" i="25"/>
  <c r="E58" i="25"/>
  <c r="M58" i="25"/>
  <c r="L59" i="25"/>
  <c r="AB59" i="25"/>
  <c r="AC58" i="25"/>
  <c r="X61" i="25"/>
  <c r="Y60" i="25"/>
  <c r="U58" i="25"/>
  <c r="T59" i="25"/>
  <c r="P61" i="25"/>
  <c r="Q60" i="25"/>
  <c r="I58" i="25"/>
  <c r="H59" i="25"/>
  <c r="L59" i="26" l="1"/>
  <c r="M58" i="26"/>
  <c r="E59" i="25"/>
  <c r="D60" i="25"/>
  <c r="L60" i="25"/>
  <c r="M59" i="25"/>
  <c r="AC59" i="25"/>
  <c r="AB60" i="25"/>
  <c r="Y61" i="25"/>
  <c r="X62" i="25"/>
  <c r="U59" i="25"/>
  <c r="T60" i="25"/>
  <c r="Q61" i="25"/>
  <c r="P62" i="25"/>
  <c r="H60" i="25"/>
  <c r="I59" i="25"/>
  <c r="L60" i="26" l="1"/>
  <c r="M59" i="26"/>
  <c r="D61" i="25"/>
  <c r="E60" i="25"/>
  <c r="L61" i="25"/>
  <c r="M60" i="25"/>
  <c r="AB61" i="25"/>
  <c r="AC60" i="25"/>
  <c r="Y62" i="25"/>
  <c r="X63" i="25"/>
  <c r="Y63" i="25" s="1"/>
  <c r="X68" i="25"/>
  <c r="Y68" i="25" s="1"/>
  <c r="T61" i="25"/>
  <c r="U60" i="25"/>
  <c r="P63" i="25"/>
  <c r="Q63" i="25" s="1"/>
  <c r="P68" i="25"/>
  <c r="Q68" i="25" s="1"/>
  <c r="Q62" i="25"/>
  <c r="H61" i="25"/>
  <c r="I60" i="25"/>
  <c r="Q64" i="25" l="1"/>
  <c r="Q70" i="25" s="1"/>
  <c r="G17" i="14" s="1"/>
  <c r="H17" i="14" s="1"/>
  <c r="I17" i="14" s="1"/>
  <c r="J17" i="14" s="1"/>
  <c r="L61" i="26"/>
  <c r="M60" i="26"/>
  <c r="E61" i="25"/>
  <c r="D62" i="25"/>
  <c r="L62" i="25"/>
  <c r="M61" i="25"/>
  <c r="AC61" i="25"/>
  <c r="AB62" i="25"/>
  <c r="Y64" i="25"/>
  <c r="Y70" i="25" s="1"/>
  <c r="G21" i="14" s="1"/>
  <c r="H21" i="14" s="1"/>
  <c r="I21" i="14" s="1"/>
  <c r="J21" i="14" s="1"/>
  <c r="U61" i="25"/>
  <c r="T62" i="25"/>
  <c r="I61" i="25"/>
  <c r="H62" i="25"/>
  <c r="L62" i="26" l="1"/>
  <c r="M61" i="26"/>
  <c r="D63" i="25"/>
  <c r="E63" i="25" s="1"/>
  <c r="D68" i="25"/>
  <c r="E68" i="25" s="1"/>
  <c r="E62" i="25"/>
  <c r="L68" i="25"/>
  <c r="M68" i="25" s="1"/>
  <c r="L63" i="25"/>
  <c r="M63" i="25" s="1"/>
  <c r="M62" i="25"/>
  <c r="AB63" i="25"/>
  <c r="AC63" i="25" s="1"/>
  <c r="AB68" i="25"/>
  <c r="AC68" i="25" s="1"/>
  <c r="AC62" i="25"/>
  <c r="T63" i="25"/>
  <c r="U63" i="25" s="1"/>
  <c r="U62" i="25"/>
  <c r="T68" i="25"/>
  <c r="U68" i="25" s="1"/>
  <c r="I62" i="25"/>
  <c r="H63" i="25"/>
  <c r="I63" i="25" s="1"/>
  <c r="H68" i="25"/>
  <c r="I68" i="25" s="1"/>
  <c r="E64" i="25" l="1"/>
  <c r="E70" i="25" s="1"/>
  <c r="G20" i="14" s="1"/>
  <c r="H20" i="14" s="1"/>
  <c r="M62" i="26"/>
  <c r="L68" i="26"/>
  <c r="M68" i="26" s="1"/>
  <c r="L63" i="26"/>
  <c r="M63" i="26" s="1"/>
  <c r="M64" i="25"/>
  <c r="M70" i="25" s="1"/>
  <c r="G16" i="14" s="1"/>
  <c r="H16" i="14" s="1"/>
  <c r="I16" i="14" s="1"/>
  <c r="J16" i="14" s="1"/>
  <c r="AC64" i="25"/>
  <c r="AC70" i="25" s="1"/>
  <c r="G22" i="14" s="1"/>
  <c r="H22" i="14" s="1"/>
  <c r="I22" i="14" s="1"/>
  <c r="J22" i="14" s="1"/>
  <c r="U64" i="25"/>
  <c r="U70" i="25" s="1"/>
  <c r="G19" i="14" s="1"/>
  <c r="H19" i="14" s="1"/>
  <c r="I19" i="14" s="1"/>
  <c r="J19" i="14" s="1"/>
  <c r="I64" i="25"/>
  <c r="I70" i="25" s="1"/>
  <c r="G18" i="14" s="1"/>
  <c r="H18" i="14" l="1"/>
  <c r="I18" i="14" s="1"/>
  <c r="J18" i="14" s="1"/>
  <c r="G28" i="14"/>
  <c r="G34" i="14" s="1"/>
  <c r="H34" i="14" s="1"/>
  <c r="M64" i="26"/>
  <c r="M70" i="26" s="1"/>
  <c r="I20" i="14"/>
  <c r="H23" i="14"/>
  <c r="H28" i="14" l="1"/>
  <c r="I28" i="14" s="1"/>
  <c r="J28" i="14" s="1"/>
  <c r="J20" i="14"/>
  <c r="I23" i="14"/>
  <c r="H35" i="14"/>
  <c r="I34" i="14"/>
  <c r="I29" i="14" l="1"/>
  <c r="H29" i="14"/>
  <c r="H39" i="14" s="1"/>
  <c r="I35" i="14"/>
  <c r="J34" i="14"/>
  <c r="J35" i="14" s="1"/>
  <c r="J23" i="14"/>
  <c r="J29" i="14" s="1"/>
  <c r="I39" i="14" l="1"/>
  <c r="J39" i="14"/>
</calcChain>
</file>

<file path=xl/sharedStrings.xml><?xml version="1.0" encoding="utf-8"?>
<sst xmlns="http://schemas.openxmlformats.org/spreadsheetml/2006/main" count="377" uniqueCount="133">
  <si>
    <t>REPÚBLICA DE COLOMBIA</t>
  </si>
  <si>
    <t>INSTITUTO COLOMBIANA PARA LA EVALUACIÓN DE LA EDUCACIÓN - ICFES</t>
  </si>
  <si>
    <t xml:space="preserve">Item </t>
  </si>
  <si>
    <t>Costo total</t>
  </si>
  <si>
    <t>Sistema de Información</t>
  </si>
  <si>
    <t>Oficinas Territoriales</t>
  </si>
  <si>
    <t>II. MATERIALES O INSUMOS</t>
  </si>
  <si>
    <t>Descripción</t>
  </si>
  <si>
    <t>Manual Operativo</t>
  </si>
  <si>
    <t>Rol</t>
  </si>
  <si>
    <t>Equipo de calidad</t>
  </si>
  <si>
    <t>Equipo de sistemas</t>
  </si>
  <si>
    <t>Delegado</t>
  </si>
  <si>
    <t>Coordinador Municipio</t>
  </si>
  <si>
    <t>Coordinador de Sitio</t>
  </si>
  <si>
    <t>Coordinador Salones</t>
  </si>
  <si>
    <t>Coordinador de seguridad</t>
  </si>
  <si>
    <t>Jefe de Salon</t>
  </si>
  <si>
    <t>Dactiloscopista</t>
  </si>
  <si>
    <t>Interprete especializado</t>
  </si>
  <si>
    <t>Lector especializado</t>
  </si>
  <si>
    <t>Apoyo cognitivo</t>
  </si>
  <si>
    <t>Auxiliar de aseo</t>
  </si>
  <si>
    <t>Suplentes</t>
  </si>
  <si>
    <t>Base de datos</t>
  </si>
  <si>
    <t>Selección de personal</t>
  </si>
  <si>
    <t xml:space="preserve">Capacitación - Reunion previa </t>
  </si>
  <si>
    <t>Otros: Detallar</t>
  </si>
  <si>
    <t>Plan aseguramiento de calidad</t>
  </si>
  <si>
    <t>IV. GASTOS DE TRANSPORTE - ALOJAMIENTO Y MANUTENCIÓN</t>
  </si>
  <si>
    <t>Gerente  del proyecto</t>
  </si>
  <si>
    <t xml:space="preserve">V. OTROS COSTOS </t>
  </si>
  <si>
    <t>Coordinador de Logística</t>
  </si>
  <si>
    <t xml:space="preserve">Salón - sesión aplicación </t>
  </si>
  <si>
    <t>Otros examinadores</t>
  </si>
  <si>
    <t>Las cifras aquí expresadas deben ser redondeadas al número entero más cercano, no deben registrarse valores decimales.</t>
  </si>
  <si>
    <t>Sistema biométrico</t>
  </si>
  <si>
    <t xml:space="preserve">Coordinador Nacional de Personal </t>
  </si>
  <si>
    <t>Coordinador de Informática</t>
  </si>
  <si>
    <t>Personal operativo</t>
  </si>
  <si>
    <t>Equipo de soporte de personal</t>
  </si>
  <si>
    <t>Sistema de comunicaciones</t>
  </si>
  <si>
    <t>Sub-Total (a)</t>
  </si>
  <si>
    <t>Sub-Total (b)</t>
  </si>
  <si>
    <t>Sub-Total (d)</t>
  </si>
  <si>
    <t xml:space="preserve">I. COSTOS INDIRECTOS </t>
  </si>
  <si>
    <t>Otros detallar:</t>
  </si>
  <si>
    <t>Sub-Total ( c)</t>
  </si>
  <si>
    <t>CONVOCATORIA PUBLICA CP - XXX</t>
  </si>
  <si>
    <t>ANALISIS DE PRECIO UNITARIO DE APLICACIÓN POR SALÓN - SESIÓN</t>
  </si>
  <si>
    <t xml:space="preserve">NOMBRE DEL OFERENTE: </t>
  </si>
  <si>
    <t xml:space="preserve">III. PERSONAL </t>
  </si>
  <si>
    <t>SABER 11 A</t>
  </si>
  <si>
    <t>INSTITUTO COLOMBIANO PARA LA EVALUACIÓN DE LA EDUCACIÓN - ICFES</t>
  </si>
  <si>
    <t>NOMBRE O RAZÓN SOCIAL OFERENTE:</t>
  </si>
  <si>
    <t>A</t>
  </si>
  <si>
    <t>Nombre y firma del representante legal</t>
  </si>
  <si>
    <t>COSTO UNITARIO SALÓN SESIÓN (2)</t>
  </si>
  <si>
    <t>VIGENCIA</t>
  </si>
  <si>
    <t>C</t>
  </si>
  <si>
    <t>D</t>
  </si>
  <si>
    <t>E</t>
  </si>
  <si>
    <t>F</t>
  </si>
  <si>
    <t>G</t>
  </si>
  <si>
    <t>H</t>
  </si>
  <si>
    <t>SABER PRO - PROFESIONAL</t>
  </si>
  <si>
    <t>SABER 11 B</t>
  </si>
  <si>
    <t>SABER PRO  TÉCNICO - TECNÓLOGO</t>
  </si>
  <si>
    <t>I</t>
  </si>
  <si>
    <t>J</t>
  </si>
  <si>
    <t>K</t>
  </si>
  <si>
    <t>Total costo unitario salón sesión sin IVA = (a) + (b) + ( c) + (d) + ( e)</t>
  </si>
  <si>
    <t>APLICACIÓN</t>
  </si>
  <si>
    <t>COSTO POR PRUEBA SIN IVA  (3)= (1)*(2)</t>
  </si>
  <si>
    <t>IVA 
(4) = (3)*16%</t>
  </si>
  <si>
    <t>COSTO TOTAL POR PRUEBA (PT)= (3)+(4)</t>
  </si>
  <si>
    <t>CANTIDAD SALÓN - SESION (1)</t>
  </si>
  <si>
    <t xml:space="preserve">Costo  salón - sesión = Costo Total / Salón sesión aplicación </t>
  </si>
  <si>
    <t xml:space="preserve">Costo  salón - sesión  = Costo Total / Salón sesión aplicación  </t>
  </si>
  <si>
    <t>INGLES DOCENTE</t>
  </si>
  <si>
    <t>INSOR</t>
  </si>
  <si>
    <t>ICCS</t>
  </si>
  <si>
    <t>POLICIA MAYORES</t>
  </si>
  <si>
    <t>ASCENSO DOCENTES</t>
  </si>
  <si>
    <t>ASCENSO PATRULLEROS</t>
  </si>
  <si>
    <t xml:space="preserve">SABER PRO PROFESIONAL </t>
  </si>
  <si>
    <t>Coordinador autenticación biométrica</t>
  </si>
  <si>
    <t>SABER 11 CALENDARIO B</t>
  </si>
  <si>
    <t>SABER PRO TÉCNICO Y TECNÓLOGO</t>
  </si>
  <si>
    <t>SABER 11 CALENDARIO A</t>
  </si>
  <si>
    <t>POLICÍA MAYORES</t>
  </si>
  <si>
    <t>INGLES DOCENTES OCTUBRE</t>
  </si>
  <si>
    <t>INCREMENTO COSTO UNITARIO SALÓN SESIÓN</t>
  </si>
  <si>
    <t>SABER 3°, 5°, 7 Y 9° 2015</t>
  </si>
  <si>
    <t>APLICACIÓN CONTROL</t>
  </si>
  <si>
    <t>PRUEBA</t>
  </si>
  <si>
    <t>CANTIDAD</t>
  </si>
  <si>
    <t xml:space="preserve">COSTO UNITARIO  SERVICIOS TECNICOS </t>
  </si>
  <si>
    <t xml:space="preserve">COSTO UNITARIO VIÁTICOS </t>
  </si>
  <si>
    <t>COSTO ADMINISTRATIVO Y OPERATIVO</t>
  </si>
  <si>
    <t>COSTO TOTAL SIN IVA</t>
  </si>
  <si>
    <t>IVA 
16%</t>
  </si>
  <si>
    <t xml:space="preserve">PRECIO  TOTAL 
</t>
  </si>
  <si>
    <t>DELEGAGO</t>
  </si>
  <si>
    <t>COORDINADOR DE DEPARTAMENTO</t>
  </si>
  <si>
    <t>COORDINADOR DE MUNICIPIO</t>
  </si>
  <si>
    <t>COORDINADOR DE SALÓN</t>
  </si>
  <si>
    <t xml:space="preserve">MONITOR CONTROL </t>
  </si>
  <si>
    <t xml:space="preserve">TOTAL COSTO APLICACIÓN CONTROL </t>
  </si>
  <si>
    <t>APLICACIÓN CENSAL</t>
  </si>
  <si>
    <t>REPRESENTANTE PUNTO DE ENTREGA</t>
  </si>
  <si>
    <t>MONITOR PUNTO DE ENTREGA</t>
  </si>
  <si>
    <t xml:space="preserve">MONITOR CENSAL </t>
  </si>
  <si>
    <t>TOTAL COSTO APLICACIÓN CENSAL</t>
  </si>
  <si>
    <t xml:space="preserve">OFERTA ECONÓMICA TOTAL - SUMA APLICACIÓN CONTROL Y CENSAL </t>
  </si>
  <si>
    <t>COSTO TOTAL CONTROL (1)</t>
  </si>
  <si>
    <t>COSTO POR PRUEBA SIN IVA  (3)= (1) + (2)</t>
  </si>
  <si>
    <t>COSTO TOTAL CENSAL (2)</t>
  </si>
  <si>
    <t>TOTAL VIGENCIA 2015</t>
  </si>
  <si>
    <t>TOTAL VIGENCIA 2016</t>
  </si>
  <si>
    <t>TOTAL VIGENCIA 2017</t>
  </si>
  <si>
    <t>L</t>
  </si>
  <si>
    <t>M</t>
  </si>
  <si>
    <t>N</t>
  </si>
  <si>
    <t>O</t>
  </si>
  <si>
    <t>P</t>
  </si>
  <si>
    <t>Q</t>
  </si>
  <si>
    <t>AIU (  e)</t>
  </si>
  <si>
    <t>CP - XXXXX - 2015</t>
  </si>
  <si>
    <t>FORMATO 7 - OFERTA ECONÓMICA</t>
  </si>
  <si>
    <t>B</t>
  </si>
  <si>
    <t>PRECIO TOTAL OFERTA = SUMA DE (A - Q)</t>
  </si>
  <si>
    <t>Nota: PARA EL DILIGENCIAMIENTO DEL FORMATO TENGA EN CUENTA DILIGENCIAR LAS HOJAS COSTO PRUEBA 15, PRUEBAS 16-18 Y SABER 3579.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</si>
</sst>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0"/>
    <numFmt numFmtId="165" formatCode="##0"/>
    <numFmt numFmtId="166" formatCode="0.000"/>
    <numFmt numFmtId="167" formatCode="0.0000"/>
    <numFmt numFmtId="168" formatCode="_-* #,##0\ _P_t_s_-;\-* #,##0\ _P_t_s_-;_-* &quot;-&quot;??\ _P_t_s_-;_-@_-"/>
    <numFmt numFmtId="169" formatCode="0.00%;\-0.00%;&quot;&quot;"/>
    <numFmt numFmtId="170" formatCode="&quot;$&quot;#,##0\ ;\(&quot;$&quot;#,##0\)"/>
    <numFmt numFmtId="171" formatCode="\(0%\)"/>
    <numFmt numFmtId="172" formatCode="_-* #,##0.00\ [$€]_-;\-* #,##0.00\ [$€]_-;_-* &quot;-&quot;??\ [$€]_-;_-@_-"/>
    <numFmt numFmtId="173" formatCode="_ [$€-2]\ * #,##0.00_ ;_ [$€-2]\ * \-#,##0.00_ ;_ [$€-2]\ * &quot;-&quot;??_ "/>
    <numFmt numFmtId="174" formatCode="d\ \d\e\ mmmm\ \d\e\ yyyy"/>
    <numFmt numFmtId="175" formatCode="000\°00&quot;´&quot;00&quot;´´&quot;"/>
    <numFmt numFmtId="176" formatCode="0%;\-0%;&quot;&quot;"/>
    <numFmt numFmtId="177" formatCode="#0&quot;.&quot;000&quot;´&quot;000&quot;.&quot;000"/>
    <numFmt numFmtId="178" formatCode="##0&quot;.&quot;000"/>
    <numFmt numFmtId="179" formatCode="#,##0.0"/>
    <numFmt numFmtId="180" formatCode="&quot;$&quot;\ #,##0.00"/>
    <numFmt numFmtId="181" formatCode="_ * #,##0.00_ ;_ * \-#,##0.00_ ;_ * &quot;-&quot;??_ ;_ @_ "/>
    <numFmt numFmtId="182" formatCode="#,##0.0000"/>
    <numFmt numFmtId="183" formatCode="_ &quot;$&quot;\ * #,##0_ ;_ &quot;$&quot;\ * \-#,##0_ ;_ &quot;$&quot;\ * &quot;-&quot;_ ;_ @_ "/>
    <numFmt numFmtId="184" formatCode="_-* #,##0.00\ _€_-;\-* #,##0.00\ _€_-;_-* &quot;-&quot;??\ _€_-;_-@_-"/>
    <numFmt numFmtId="185" formatCode="_-* #,##0.00\ _P_t_a_-;\-* #,##0.00\ _P_t_a_-;_-* &quot;-&quot;??\ _P_t_a_-;_-@_-"/>
    <numFmt numFmtId="186" formatCode="#.##0.00\ &quot;€&quot;;[Red]\-#.##0.00\ &quot;€&quot;"/>
    <numFmt numFmtId="187" formatCode="#,##0.00\ &quot;€&quot;;[Red]\-#,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_-* #,##0.00\ &quot;€&quot;_-;\-* #,##0.00\ &quot;€&quot;_-;_-* &quot;-&quot;??\ &quot;€&quot;_-;_-@_-"/>
    <numFmt numFmtId="194" formatCode="&quot;$&quot;\ #,##0.00;[Red]&quot;$&quot;\ \-#,##0.00"/>
    <numFmt numFmtId="195" formatCode="_(* #,##0.0_);_(* \(#,##0.0\);_(* &quot;-&quot;??_);_(@_)"/>
    <numFmt numFmtId="196" formatCode="#0&quot;.&quot;"/>
    <numFmt numFmtId="197" formatCode="0.0%;\-0.0%;&quot;&quot;"/>
    <numFmt numFmtId="198" formatCode="_(* #,##0_);_(* \(#,##0\);_(* &quot;-&quot;??_);_(@_)"/>
    <numFmt numFmtId="199" formatCode="_(&quot;$&quot;\ * #,##0_);_(&quot;$&quot;\ * \(#,##0\);_(&quot;$&quot;\ * &quot;-&quot;??_);_(@_)"/>
    <numFmt numFmtId="200" formatCode="_-* #,##0\ _€_-;\-* #,##0\ _€_-;_-* &quot;-&quot;??\ _€_-;_-@_-"/>
    <numFmt numFmtId="201" formatCode="_(* #,##0.000000_);_(* \(#,##0.00000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2" fontId="1" fillId="0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2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25" borderId="41" applyNumberFormat="0" applyAlignment="0" applyProtection="0"/>
    <xf numFmtId="0" fontId="15" fillId="26" borderId="41" applyNumberFormat="0" applyAlignment="0" applyProtection="0"/>
    <xf numFmtId="0" fontId="16" fillId="27" borderId="42" applyNumberFormat="0" applyAlignment="0" applyProtection="0"/>
    <xf numFmtId="0" fontId="17" fillId="0" borderId="43" applyNumberFormat="0" applyFill="0" applyAlignment="0" applyProtection="0"/>
    <xf numFmtId="0" fontId="16" fillId="27" borderId="42" applyNumberFormat="0" applyAlignment="0" applyProtection="0"/>
    <xf numFmtId="165" fontId="4" fillId="0" borderId="44">
      <alignment horizontal="right"/>
    </xf>
    <xf numFmtId="2" fontId="4" fillId="0" borderId="0"/>
    <xf numFmtId="166" fontId="4" fillId="0" borderId="0"/>
    <xf numFmtId="167" fontId="2" fillId="0" borderId="0"/>
    <xf numFmtId="165" fontId="4" fillId="0" borderId="44">
      <alignment horizontal="right"/>
    </xf>
    <xf numFmtId="168" fontId="1" fillId="0" borderId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69" fontId="1" fillId="0" borderId="0"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" fillId="0" borderId="0">
      <protection locked="0"/>
    </xf>
    <xf numFmtId="0" fontId="20" fillId="0" borderId="0" applyNumberFormat="0" applyFill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1" fillId="35" borderId="0" applyNumberFormat="0" applyBorder="0" applyAlignment="0" applyProtection="0"/>
    <xf numFmtId="0" fontId="11" fillId="15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19" borderId="0" applyNumberFormat="0" applyBorder="0" applyAlignment="0" applyProtection="0"/>
    <xf numFmtId="0" fontId="10" fillId="34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1" fontId="1" fillId="0" borderId="0"/>
    <xf numFmtId="0" fontId="22" fillId="16" borderId="41" applyNumberFormat="0" applyAlignment="0" applyProtection="0"/>
    <xf numFmtId="0" fontId="23" fillId="0" borderId="0">
      <alignment vertical="top"/>
    </xf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" fontId="25" fillId="0" borderId="0">
      <protection locked="0"/>
    </xf>
    <xf numFmtId="4" fontId="25" fillId="0" borderId="0">
      <protection locked="0"/>
    </xf>
    <xf numFmtId="4" fontId="26" fillId="0" borderId="0">
      <protection locked="0"/>
    </xf>
    <xf numFmtId="4" fontId="25" fillId="0" borderId="0">
      <protection locked="0"/>
    </xf>
    <xf numFmtId="4" fontId="25" fillId="0" borderId="0">
      <protection locked="0"/>
    </xf>
    <xf numFmtId="4" fontId="25" fillId="0" borderId="0">
      <protection locked="0"/>
    </xf>
    <xf numFmtId="4" fontId="26" fillId="0" borderId="0">
      <protection locked="0"/>
    </xf>
    <xf numFmtId="174" fontId="1" fillId="0" borderId="0">
      <protection locked="0"/>
    </xf>
    <xf numFmtId="0" fontId="13" fillId="7" borderId="0" applyNumberFormat="0" applyBorder="0" applyAlignment="0" applyProtection="0"/>
    <xf numFmtId="175" fontId="1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176" fontId="1" fillId="0" borderId="0">
      <protection locked="0"/>
    </xf>
    <xf numFmtId="176" fontId="1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22" fillId="10" borderId="41" applyNumberFormat="0" applyAlignment="0" applyProtection="0"/>
    <xf numFmtId="0" fontId="31" fillId="0" borderId="46" applyNumberFormat="0" applyFill="0" applyAlignment="0" applyProtection="0"/>
    <xf numFmtId="177" fontId="4" fillId="0" borderId="0">
      <alignment horizontal="right"/>
    </xf>
    <xf numFmtId="178" fontId="4" fillId="0" borderId="0" applyFont="0" applyFill="0" applyBorder="0" applyAlignment="0">
      <alignment horizontal="center"/>
    </xf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4" fillId="0" borderId="0">
      <alignment horizontal="right"/>
    </xf>
    <xf numFmtId="189" fontId="4" fillId="0" borderId="13"/>
    <xf numFmtId="190" fontId="1" fillId="0" borderId="0"/>
    <xf numFmtId="19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33" fillId="16" borderId="0" applyNumberFormat="0" applyBorder="0" applyAlignment="0" applyProtection="0"/>
    <xf numFmtId="196" fontId="4" fillId="0" borderId="0" applyFont="0" applyFill="0" applyBorder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13" borderId="47" applyNumberFormat="0" applyFont="0" applyAlignment="0" applyProtection="0"/>
    <xf numFmtId="0" fontId="10" fillId="13" borderId="47" applyNumberFormat="0" applyFont="0" applyAlignment="0" applyProtection="0"/>
    <xf numFmtId="0" fontId="34" fillId="25" borderId="48" applyNumberFormat="0" applyAlignment="0" applyProtection="0"/>
    <xf numFmtId="0" fontId="19" fillId="0" borderId="0"/>
    <xf numFmtId="197" fontId="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8" applyNumberFormat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3" fillId="0" borderId="0">
      <alignment horizontal="center" vertical="center"/>
    </xf>
    <xf numFmtId="0" fontId="36" fillId="0" borderId="49" applyNumberFormat="0" applyFill="0" applyAlignment="0" applyProtection="0"/>
    <xf numFmtId="0" fontId="37" fillId="0" borderId="50" applyNumberFormat="0" applyFill="0" applyAlignment="0" applyProtection="0"/>
    <xf numFmtId="0" fontId="20" fillId="0" borderId="5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6" fontId="1" fillId="0" borderId="52">
      <protection locked="0"/>
    </xf>
    <xf numFmtId="0" fontId="1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20">
    <xf numFmtId="0" fontId="0" fillId="0" borderId="0" xfId="0"/>
    <xf numFmtId="0" fontId="1" fillId="0" borderId="0" xfId="1"/>
    <xf numFmtId="0" fontId="4" fillId="0" borderId="0" xfId="1" applyFont="1"/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4" fillId="0" borderId="1" xfId="1" applyFont="1" applyFill="1" applyBorder="1" applyAlignment="1">
      <alignment horizontal="left"/>
    </xf>
    <xf numFmtId="0" fontId="4" fillId="0" borderId="7" xfId="1" applyFont="1" applyBorder="1" applyAlignment="1">
      <alignment horizontal="left" wrapText="1"/>
    </xf>
    <xf numFmtId="0" fontId="4" fillId="0" borderId="22" xfId="1" applyFont="1" applyBorder="1"/>
    <xf numFmtId="0" fontId="4" fillId="0" borderId="22" xfId="1" applyFont="1" applyBorder="1" applyAlignment="1">
      <alignment wrapText="1"/>
    </xf>
    <xf numFmtId="0" fontId="4" fillId="0" borderId="24" xfId="1" applyFont="1" applyBorder="1"/>
    <xf numFmtId="0" fontId="4" fillId="0" borderId="0" xfId="1" applyFont="1" applyBorder="1"/>
    <xf numFmtId="0" fontId="3" fillId="0" borderId="0" xfId="1" applyFont="1" applyBorder="1" applyAlignment="1">
      <alignment horizontal="center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/>
    </xf>
    <xf numFmtId="0" fontId="4" fillId="0" borderId="22" xfId="1" applyFont="1" applyBorder="1" applyAlignment="1">
      <alignment horizontal="left" wrapText="1"/>
    </xf>
    <xf numFmtId="0" fontId="2" fillId="0" borderId="34" xfId="1" applyFont="1" applyBorder="1" applyAlignment="1">
      <alignment horizontal="center"/>
    </xf>
    <xf numFmtId="0" fontId="2" fillId="0" borderId="33" xfId="1" applyFont="1" applyBorder="1" applyAlignment="1">
      <alignment horizontal="centerContinuous"/>
    </xf>
    <xf numFmtId="0" fontId="1" fillId="0" borderId="0" xfId="1" applyFont="1"/>
    <xf numFmtId="0" fontId="4" fillId="0" borderId="32" xfId="1" applyFont="1" applyBorder="1" applyAlignment="1">
      <alignment horizontal="left" wrapText="1"/>
    </xf>
    <xf numFmtId="0" fontId="1" fillId="0" borderId="0" xfId="4" applyAlignment="1">
      <alignment vertical="center"/>
    </xf>
    <xf numFmtId="0" fontId="2" fillId="3" borderId="0" xfId="4" applyFont="1" applyFill="1" applyBorder="1" applyAlignment="1">
      <alignment vertical="center"/>
    </xf>
    <xf numFmtId="0" fontId="4" fillId="3" borderId="0" xfId="4" applyFont="1" applyFill="1" applyBorder="1" applyAlignment="1">
      <alignment vertical="center"/>
    </xf>
    <xf numFmtId="0" fontId="1" fillId="0" borderId="0" xfId="4" applyAlignment="1">
      <alignment vertical="center" wrapText="1"/>
    </xf>
    <xf numFmtId="0" fontId="3" fillId="4" borderId="17" xfId="4" applyFont="1" applyFill="1" applyBorder="1" applyAlignment="1">
      <alignment horizontal="center" vertical="center" wrapText="1"/>
    </xf>
    <xf numFmtId="0" fontId="1" fillId="0" borderId="0" xfId="4" applyFill="1" applyBorder="1" applyAlignment="1">
      <alignment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" fillId="0" borderId="0" xfId="4" applyAlignment="1">
      <alignment horizontal="center" vertical="center"/>
    </xf>
    <xf numFmtId="0" fontId="3" fillId="4" borderId="5" xfId="4" applyFont="1" applyFill="1" applyBorder="1" applyAlignment="1">
      <alignment horizontal="center" vertical="center" wrapText="1"/>
    </xf>
    <xf numFmtId="0" fontId="4" fillId="0" borderId="58" xfId="1" applyFont="1" applyBorder="1"/>
    <xf numFmtId="0" fontId="2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/>
    </xf>
    <xf numFmtId="0" fontId="1" fillId="0" borderId="0" xfId="1" applyFont="1" applyAlignment="1">
      <alignment wrapText="1"/>
    </xf>
    <xf numFmtId="0" fontId="3" fillId="0" borderId="0" xfId="4" applyFont="1" applyAlignment="1">
      <alignment horizontal="center" vertical="center"/>
    </xf>
    <xf numFmtId="0" fontId="2" fillId="0" borderId="34" xfId="1" applyFont="1" applyBorder="1" applyAlignment="1">
      <alignment horizontal="right"/>
    </xf>
    <xf numFmtId="0" fontId="3" fillId="0" borderId="29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2" fillId="3" borderId="0" xfId="4" quotePrefix="1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/>
    </xf>
    <xf numFmtId="0" fontId="3" fillId="4" borderId="34" xfId="4" applyFont="1" applyFill="1" applyBorder="1" applyAlignment="1">
      <alignment horizontal="center" vertical="center" wrapText="1"/>
    </xf>
    <xf numFmtId="0" fontId="3" fillId="4" borderId="33" xfId="4" applyFont="1" applyFill="1" applyBorder="1" applyAlignment="1">
      <alignment horizontal="center" vertical="center" wrapText="1"/>
    </xf>
    <xf numFmtId="0" fontId="1" fillId="0" borderId="58" xfId="4" applyFont="1" applyBorder="1" applyAlignment="1">
      <alignment vertical="center" wrapText="1"/>
    </xf>
    <xf numFmtId="200" fontId="1" fillId="0" borderId="9" xfId="436" applyNumberFormat="1" applyFont="1" applyBorder="1" applyAlignment="1">
      <alignment vertical="center" wrapText="1"/>
    </xf>
    <xf numFmtId="199" fontId="7" fillId="0" borderId="58" xfId="5" applyNumberFormat="1" applyFont="1" applyFill="1" applyBorder="1" applyAlignment="1">
      <alignment horizontal="center" vertical="center"/>
    </xf>
    <xf numFmtId="199" fontId="7" fillId="0" borderId="9" xfId="5" applyNumberFormat="1" applyFont="1" applyFill="1" applyBorder="1" applyAlignment="1">
      <alignment horizontal="left" vertical="center"/>
    </xf>
    <xf numFmtId="199" fontId="7" fillId="0" borderId="10" xfId="5" applyNumberFormat="1" applyFont="1" applyFill="1" applyBorder="1" applyAlignment="1">
      <alignment horizontal="left" vertical="center"/>
    </xf>
    <xf numFmtId="0" fontId="1" fillId="0" borderId="22" xfId="4" applyFont="1" applyFill="1" applyBorder="1" applyAlignment="1">
      <alignment vertical="center" wrapText="1"/>
    </xf>
    <xf numFmtId="200" fontId="1" fillId="0" borderId="12" xfId="436" applyNumberFormat="1" applyFont="1" applyFill="1" applyBorder="1" applyAlignment="1">
      <alignment vertical="center" wrapText="1"/>
    </xf>
    <xf numFmtId="199" fontId="7" fillId="0" borderId="12" xfId="5" applyNumberFormat="1" applyFont="1" applyFill="1" applyBorder="1" applyAlignment="1">
      <alignment horizontal="left" vertical="center"/>
    </xf>
    <xf numFmtId="199" fontId="7" fillId="0" borderId="13" xfId="5" applyNumberFormat="1" applyFont="1" applyFill="1" applyBorder="1" applyAlignment="1">
      <alignment horizontal="left" vertical="center"/>
    </xf>
    <xf numFmtId="0" fontId="1" fillId="0" borderId="55" xfId="4" applyFont="1" applyFill="1" applyBorder="1" applyAlignment="1">
      <alignment vertical="center" wrapText="1"/>
    </xf>
    <xf numFmtId="200" fontId="1" fillId="0" borderId="15" xfId="436" applyNumberFormat="1" applyFont="1" applyFill="1" applyBorder="1" applyAlignment="1">
      <alignment vertical="center" wrapText="1"/>
    </xf>
    <xf numFmtId="199" fontId="7" fillId="0" borderId="55" xfId="5" applyNumberFormat="1" applyFont="1" applyFill="1" applyBorder="1" applyAlignment="1">
      <alignment horizontal="center" vertical="center"/>
    </xf>
    <xf numFmtId="199" fontId="7" fillId="0" borderId="15" xfId="5" applyNumberFormat="1" applyFont="1" applyFill="1" applyBorder="1" applyAlignment="1">
      <alignment horizontal="left" vertical="center"/>
    </xf>
    <xf numFmtId="199" fontId="7" fillId="0" borderId="56" xfId="5" applyNumberFormat="1" applyFont="1" applyFill="1" applyBorder="1" applyAlignment="1">
      <alignment horizontal="left" vertical="center"/>
    </xf>
    <xf numFmtId="0" fontId="3" fillId="0" borderId="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horizontal="center" vertical="center" wrapText="1"/>
    </xf>
    <xf numFmtId="184" fontId="4" fillId="0" borderId="0" xfId="436" applyNumberFormat="1" applyFont="1" applyFill="1" applyBorder="1" applyAlignment="1">
      <alignment vertical="center"/>
    </xf>
    <xf numFmtId="199" fontId="6" fillId="0" borderId="2" xfId="4" applyNumberFormat="1" applyFont="1" applyFill="1" applyBorder="1" applyAlignment="1">
      <alignment horizontal="center" vertical="center" wrapText="1"/>
    </xf>
    <xf numFmtId="199" fontId="6" fillId="0" borderId="33" xfId="4" applyNumberFormat="1" applyFont="1" applyFill="1" applyBorder="1" applyAlignment="1">
      <alignment horizontal="center" vertical="center" wrapText="1"/>
    </xf>
    <xf numFmtId="199" fontId="6" fillId="0" borderId="34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/>
    </xf>
    <xf numFmtId="0" fontId="1" fillId="0" borderId="19" xfId="4" applyFont="1" applyBorder="1" applyAlignment="1">
      <alignment vertical="center" wrapText="1"/>
    </xf>
    <xf numFmtId="199" fontId="7" fillId="0" borderId="21" xfId="5" applyNumberFormat="1" applyFont="1" applyFill="1" applyBorder="1" applyAlignment="1">
      <alignment horizontal="left" vertical="center"/>
    </xf>
    <xf numFmtId="199" fontId="7" fillId="0" borderId="31" xfId="5" applyNumberFormat="1" applyFont="1" applyFill="1" applyBorder="1" applyAlignment="1">
      <alignment horizontal="left" vertical="center"/>
    </xf>
    <xf numFmtId="199" fontId="7" fillId="0" borderId="23" xfId="5" applyNumberFormat="1" applyFont="1" applyFill="1" applyBorder="1" applyAlignment="1">
      <alignment horizontal="center" vertical="center"/>
    </xf>
    <xf numFmtId="0" fontId="3" fillId="0" borderId="28" xfId="4" applyFont="1" applyBorder="1" applyAlignment="1">
      <alignment vertical="center" wrapText="1"/>
    </xf>
    <xf numFmtId="0" fontId="7" fillId="0" borderId="29" xfId="4" applyFont="1" applyFill="1" applyBorder="1" applyAlignment="1">
      <alignment horizontal="left" vertical="center"/>
    </xf>
    <xf numFmtId="0" fontId="7" fillId="0" borderId="16" xfId="4" applyFont="1" applyFill="1" applyBorder="1" applyAlignment="1">
      <alignment horizontal="left" vertical="center"/>
    </xf>
    <xf numFmtId="0" fontId="3" fillId="0" borderId="0" xfId="4" applyFont="1" applyBorder="1" applyAlignment="1">
      <alignment vertical="center" wrapText="1"/>
    </xf>
    <xf numFmtId="0" fontId="4" fillId="0" borderId="0" xfId="4" applyFont="1" applyAlignment="1">
      <alignment horizontal="center" vertical="center"/>
    </xf>
    <xf numFmtId="199" fontId="7" fillId="0" borderId="18" xfId="4" applyNumberFormat="1" applyFont="1" applyFill="1" applyBorder="1" applyAlignment="1">
      <alignment horizontal="left" vertical="center"/>
    </xf>
    <xf numFmtId="199" fontId="7" fillId="0" borderId="5" xfId="4" applyNumberFormat="1" applyFont="1" applyFill="1" applyBorder="1" applyAlignment="1">
      <alignment horizontal="left" vertical="center"/>
    </xf>
    <xf numFmtId="0" fontId="1" fillId="0" borderId="29" xfId="4" applyBorder="1" applyAlignment="1">
      <alignment vertical="center"/>
    </xf>
    <xf numFmtId="0" fontId="8" fillId="0" borderId="0" xfId="0" applyFont="1" applyBorder="1" applyAlignment="1">
      <alignment vertical="center"/>
    </xf>
    <xf numFmtId="200" fontId="1" fillId="0" borderId="21" xfId="436" applyNumberFormat="1" applyFont="1" applyBorder="1" applyAlignment="1">
      <alignment vertical="center" wrapText="1"/>
    </xf>
    <xf numFmtId="199" fontId="7" fillId="0" borderId="20" xfId="5" applyNumberFormat="1" applyFont="1" applyFill="1" applyBorder="1" applyAlignment="1">
      <alignment horizontal="center" vertical="center"/>
    </xf>
    <xf numFmtId="200" fontId="1" fillId="0" borderId="60" xfId="436" applyNumberFormat="1" applyFont="1" applyBorder="1" applyAlignment="1">
      <alignment vertical="center" wrapText="1"/>
    </xf>
    <xf numFmtId="199" fontId="7" fillId="0" borderId="25" xfId="5" applyNumberFormat="1" applyFont="1" applyFill="1" applyBorder="1" applyAlignment="1">
      <alignment horizontal="center" vertical="center"/>
    </xf>
    <xf numFmtId="0" fontId="40" fillId="0" borderId="0" xfId="4" applyFont="1" applyAlignment="1">
      <alignment vertical="center"/>
    </xf>
    <xf numFmtId="198" fontId="40" fillId="0" borderId="0" xfId="436" applyNumberFormat="1" applyFont="1" applyAlignment="1">
      <alignment vertical="center"/>
    </xf>
    <xf numFmtId="0" fontId="40" fillId="0" borderId="0" xfId="4" applyFont="1" applyBorder="1" applyAlignment="1">
      <alignment vertical="center"/>
    </xf>
    <xf numFmtId="198" fontId="41" fillId="0" borderId="35" xfId="436" applyNumberFormat="1" applyFont="1" applyBorder="1" applyAlignment="1">
      <alignment vertical="center"/>
    </xf>
    <xf numFmtId="0" fontId="41" fillId="0" borderId="35" xfId="4" applyFont="1" applyBorder="1" applyAlignment="1">
      <alignment vertical="center"/>
    </xf>
    <xf numFmtId="0" fontId="40" fillId="0" borderId="35" xfId="4" applyFont="1" applyBorder="1" applyAlignment="1">
      <alignment vertical="center"/>
    </xf>
    <xf numFmtId="0" fontId="41" fillId="0" borderId="0" xfId="4" applyFont="1" applyAlignment="1">
      <alignment vertical="center"/>
    </xf>
    <xf numFmtId="198" fontId="41" fillId="0" borderId="0" xfId="436" applyNumberFormat="1" applyFont="1" applyAlignment="1">
      <alignment vertical="center"/>
    </xf>
    <xf numFmtId="0" fontId="41" fillId="3" borderId="0" xfId="4" quotePrefix="1" applyFont="1" applyFill="1" applyBorder="1" applyAlignment="1">
      <alignment horizontal="center" vertical="center"/>
    </xf>
    <xf numFmtId="0" fontId="41" fillId="3" borderId="0" xfId="4" applyFont="1" applyFill="1" applyBorder="1" applyAlignment="1">
      <alignment vertical="center"/>
    </xf>
    <xf numFmtId="198" fontId="41" fillId="3" borderId="0" xfId="436" applyNumberFormat="1" applyFont="1" applyFill="1" applyBorder="1" applyAlignment="1">
      <alignment vertical="center"/>
    </xf>
    <xf numFmtId="0" fontId="40" fillId="3" borderId="0" xfId="4" applyFont="1" applyFill="1" applyBorder="1" applyAlignment="1">
      <alignment vertical="center"/>
    </xf>
    <xf numFmtId="0" fontId="41" fillId="3" borderId="36" xfId="4" quotePrefix="1" applyFont="1" applyFill="1" applyBorder="1" applyAlignment="1">
      <alignment horizontal="center" vertical="center" wrapText="1"/>
    </xf>
    <xf numFmtId="0" fontId="41" fillId="4" borderId="53" xfId="4" applyFont="1" applyFill="1" applyBorder="1" applyAlignment="1">
      <alignment horizontal="center" vertical="center" wrapText="1"/>
    </xf>
    <xf numFmtId="0" fontId="41" fillId="4" borderId="36" xfId="4" applyFont="1" applyFill="1" applyBorder="1" applyAlignment="1">
      <alignment horizontal="center" vertical="center" wrapText="1"/>
    </xf>
    <xf numFmtId="0" fontId="41" fillId="4" borderId="64" xfId="4" applyFont="1" applyFill="1" applyBorder="1" applyAlignment="1">
      <alignment horizontal="center" vertical="center" wrapText="1"/>
    </xf>
    <xf numFmtId="0" fontId="41" fillId="4" borderId="17" xfId="4" applyFont="1" applyFill="1" applyBorder="1" applyAlignment="1">
      <alignment horizontal="center" vertical="center" wrapText="1"/>
    </xf>
    <xf numFmtId="0" fontId="41" fillId="4" borderId="5" xfId="4" applyFont="1" applyFill="1" applyBorder="1" applyAlignment="1">
      <alignment horizontal="center" vertical="center" wrapText="1"/>
    </xf>
    <xf numFmtId="0" fontId="40" fillId="0" borderId="0" xfId="4" applyFont="1" applyAlignment="1">
      <alignment vertical="center" wrapText="1"/>
    </xf>
    <xf numFmtId="0" fontId="41" fillId="4" borderId="3" xfId="4" applyFont="1" applyFill="1" applyBorder="1" applyAlignment="1">
      <alignment horizontal="center" vertical="center"/>
    </xf>
    <xf numFmtId="0" fontId="40" fillId="0" borderId="18" xfId="4" applyFont="1" applyBorder="1" applyAlignment="1">
      <alignment horizontal="center" vertical="center" wrapText="1"/>
    </xf>
    <xf numFmtId="0" fontId="40" fillId="0" borderId="18" xfId="4" applyFont="1" applyBorder="1" applyAlignment="1">
      <alignment horizontal="left" vertical="center" wrapText="1"/>
    </xf>
    <xf numFmtId="198" fontId="40" fillId="0" borderId="18" xfId="436" applyNumberFormat="1" applyFont="1" applyBorder="1" applyAlignment="1">
      <alignment horizontal="center" vertical="center" wrapText="1"/>
    </xf>
    <xf numFmtId="43" fontId="40" fillId="0" borderId="18" xfId="4" applyNumberFormat="1" applyFont="1" applyBorder="1" applyAlignment="1">
      <alignment horizontal="center" vertical="center" wrapText="1"/>
    </xf>
    <xf numFmtId="199" fontId="40" fillId="0" borderId="18" xfId="5" applyNumberFormat="1" applyFont="1" applyFill="1" applyBorder="1" applyAlignment="1">
      <alignment horizontal="left" vertical="center"/>
    </xf>
    <xf numFmtId="199" fontId="40" fillId="0" borderId="60" xfId="4" applyNumberFormat="1" applyFont="1" applyFill="1" applyBorder="1" applyAlignment="1">
      <alignment horizontal="left" vertical="center"/>
    </xf>
    <xf numFmtId="199" fontId="40" fillId="0" borderId="66" xfId="5" applyNumberFormat="1" applyFont="1" applyFill="1" applyBorder="1" applyAlignment="1">
      <alignment horizontal="left" vertical="center"/>
    </xf>
    <xf numFmtId="0" fontId="40" fillId="0" borderId="0" xfId="4" applyFont="1" applyFill="1" applyBorder="1" applyAlignment="1">
      <alignment vertical="center"/>
    </xf>
    <xf numFmtId="0" fontId="41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 wrapText="1"/>
    </xf>
    <xf numFmtId="0" fontId="40" fillId="0" borderId="0" xfId="4" applyFont="1" applyFill="1" applyBorder="1" applyAlignment="1">
      <alignment horizontal="left" vertical="center" wrapText="1"/>
    </xf>
    <xf numFmtId="198" fontId="40" fillId="0" borderId="0" xfId="436" applyNumberFormat="1" applyFont="1" applyFill="1" applyBorder="1" applyAlignment="1">
      <alignment horizontal="center" vertical="center" wrapText="1"/>
    </xf>
    <xf numFmtId="43" fontId="40" fillId="0" borderId="0" xfId="4" applyNumberFormat="1" applyFont="1" applyFill="1" applyBorder="1" applyAlignment="1">
      <alignment horizontal="center" vertical="center" wrapText="1"/>
    </xf>
    <xf numFmtId="199" fontId="40" fillId="0" borderId="0" xfId="5" applyNumberFormat="1" applyFont="1" applyFill="1" applyBorder="1" applyAlignment="1">
      <alignment horizontal="left" vertical="center"/>
    </xf>
    <xf numFmtId="199" fontId="40" fillId="0" borderId="0" xfId="4" applyNumberFormat="1" applyFont="1" applyFill="1" applyBorder="1" applyAlignment="1">
      <alignment horizontal="left" vertical="center"/>
    </xf>
    <xf numFmtId="0" fontId="41" fillId="3" borderId="0" xfId="4" quotePrefix="1" applyFont="1" applyFill="1" applyBorder="1" applyAlignment="1">
      <alignment horizontal="center" vertical="center" wrapText="1"/>
    </xf>
    <xf numFmtId="0" fontId="41" fillId="4" borderId="22" xfId="4" applyFont="1" applyFill="1" applyBorder="1" applyAlignment="1">
      <alignment horizontal="center" vertical="center"/>
    </xf>
    <xf numFmtId="0" fontId="40" fillId="0" borderId="12" xfId="4" applyFont="1" applyBorder="1" applyAlignment="1">
      <alignment horizontal="center" vertical="center" wrapText="1"/>
    </xf>
    <xf numFmtId="0" fontId="42" fillId="0" borderId="12" xfId="0" applyFont="1" applyBorder="1" applyAlignment="1">
      <alignment horizontal="left" vertical="center"/>
    </xf>
    <xf numFmtId="198" fontId="40" fillId="0" borderId="12" xfId="436" applyNumberFormat="1" applyFont="1" applyBorder="1" applyAlignment="1">
      <alignment horizontal="center" vertical="center" wrapText="1"/>
    </xf>
    <xf numFmtId="43" fontId="40" fillId="0" borderId="12" xfId="4" applyNumberFormat="1" applyFont="1" applyBorder="1" applyAlignment="1">
      <alignment horizontal="center" vertical="center" wrapText="1"/>
    </xf>
    <xf numFmtId="199" fontId="40" fillId="0" borderId="12" xfId="5" applyNumberFormat="1" applyFont="1" applyFill="1" applyBorder="1" applyAlignment="1">
      <alignment horizontal="left" vertical="center"/>
    </xf>
    <xf numFmtId="199" fontId="40" fillId="0" borderId="9" xfId="4" applyNumberFormat="1" applyFont="1" applyFill="1" applyBorder="1" applyAlignment="1">
      <alignment horizontal="left" vertical="center"/>
    </xf>
    <xf numFmtId="199" fontId="40" fillId="0" borderId="10" xfId="5" applyNumberFormat="1" applyFont="1" applyFill="1" applyBorder="1" applyAlignment="1">
      <alignment horizontal="left" vertical="center"/>
    </xf>
    <xf numFmtId="0" fontId="40" fillId="0" borderId="12" xfId="4" applyFont="1" applyBorder="1" applyAlignment="1">
      <alignment horizontal="left" vertical="center" wrapText="1"/>
    </xf>
    <xf numFmtId="0" fontId="40" fillId="0" borderId="0" xfId="4" applyNumberFormat="1" applyFont="1" applyFill="1" applyBorder="1" applyAlignment="1">
      <alignment vertical="center"/>
    </xf>
    <xf numFmtId="9" fontId="40" fillId="0" borderId="12" xfId="4" applyNumberFormat="1" applyFont="1" applyBorder="1" applyAlignment="1">
      <alignment horizontal="center" vertical="center" wrapText="1"/>
    </xf>
    <xf numFmtId="0" fontId="41" fillId="4" borderId="55" xfId="4" applyFont="1" applyFill="1" applyBorder="1" applyAlignment="1">
      <alignment horizontal="center" vertical="center"/>
    </xf>
    <xf numFmtId="0" fontId="40" fillId="0" borderId="15" xfId="4" applyFont="1" applyBorder="1" applyAlignment="1">
      <alignment horizontal="center" vertical="center" wrapText="1"/>
    </xf>
    <xf numFmtId="0" fontId="40" fillId="0" borderId="15" xfId="4" applyFont="1" applyBorder="1" applyAlignment="1">
      <alignment horizontal="left" vertical="center" wrapText="1"/>
    </xf>
    <xf numFmtId="198" fontId="40" fillId="0" borderId="15" xfId="436" applyNumberFormat="1" applyFont="1" applyBorder="1" applyAlignment="1">
      <alignment horizontal="center" vertical="center" wrapText="1"/>
    </xf>
    <xf numFmtId="0" fontId="41" fillId="0" borderId="0" xfId="4" applyFont="1" applyAlignment="1">
      <alignment horizontal="center" vertical="center"/>
    </xf>
    <xf numFmtId="198" fontId="41" fillId="0" borderId="0" xfId="436" applyNumberFormat="1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left" vertical="center"/>
    </xf>
    <xf numFmtId="0" fontId="40" fillId="0" borderId="35" xfId="4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40" fillId="0" borderId="0" xfId="1" applyFont="1" applyAlignment="1">
      <alignment wrapText="1"/>
    </xf>
    <xf numFmtId="198" fontId="40" fillId="0" borderId="0" xfId="436" applyNumberFormat="1" applyFont="1" applyAlignment="1">
      <alignment wrapText="1"/>
    </xf>
    <xf numFmtId="0" fontId="40" fillId="0" borderId="0" xfId="4" applyFont="1" applyAlignment="1">
      <alignment horizontal="center" vertical="center"/>
    </xf>
    <xf numFmtId="198" fontId="40" fillId="0" borderId="0" xfId="436" applyNumberFormat="1" applyFont="1" applyAlignment="1">
      <alignment horizontal="center" vertical="center"/>
    </xf>
    <xf numFmtId="0" fontId="41" fillId="0" borderId="18" xfId="4" applyFont="1" applyBorder="1" applyAlignment="1">
      <alignment horizontal="center" vertical="center" wrapText="1"/>
    </xf>
    <xf numFmtId="199" fontId="41" fillId="0" borderId="0" xfId="4" applyNumberFormat="1" applyFont="1" applyFill="1" applyBorder="1" applyAlignment="1">
      <alignment vertical="center"/>
    </xf>
    <xf numFmtId="0" fontId="41" fillId="4" borderId="19" xfId="4" applyFont="1" applyFill="1" applyBorder="1" applyAlignment="1">
      <alignment horizontal="center" vertical="center"/>
    </xf>
    <xf numFmtId="0" fontId="40" fillId="0" borderId="21" xfId="4" applyFont="1" applyBorder="1" applyAlignment="1">
      <alignment horizontal="center" vertical="center" wrapText="1"/>
    </xf>
    <xf numFmtId="198" fontId="40" fillId="0" borderId="21" xfId="436" applyNumberFormat="1" applyFont="1" applyBorder="1" applyAlignment="1">
      <alignment horizontal="center" vertical="center" wrapText="1"/>
    </xf>
    <xf numFmtId="43" fontId="40" fillId="0" borderId="21" xfId="4" applyNumberFormat="1" applyFont="1" applyBorder="1" applyAlignment="1">
      <alignment horizontal="center" vertical="center" wrapText="1"/>
    </xf>
    <xf numFmtId="199" fontId="40" fillId="0" borderId="21" xfId="4" applyNumberFormat="1" applyFont="1" applyFill="1" applyBorder="1" applyAlignment="1">
      <alignment horizontal="left" vertical="center"/>
    </xf>
    <xf numFmtId="199" fontId="40" fillId="0" borderId="31" xfId="5" applyNumberFormat="1" applyFont="1" applyFill="1" applyBorder="1" applyAlignment="1">
      <alignment horizontal="left" vertical="center"/>
    </xf>
    <xf numFmtId="0" fontId="40" fillId="0" borderId="21" xfId="4" applyFont="1" applyBorder="1" applyAlignment="1">
      <alignment horizontal="left" vertical="center" wrapText="1"/>
    </xf>
    <xf numFmtId="199" fontId="41" fillId="4" borderId="34" xfId="4" applyNumberFormat="1" applyFont="1" applyFill="1" applyBorder="1" applyAlignment="1">
      <alignment vertical="center"/>
    </xf>
    <xf numFmtId="0" fontId="41" fillId="0" borderId="0" xfId="4" applyFont="1" applyFill="1" applyBorder="1" applyAlignment="1">
      <alignment vertical="center"/>
    </xf>
    <xf numFmtId="9" fontId="40" fillId="0" borderId="21" xfId="4" applyNumberFormat="1" applyFont="1" applyBorder="1" applyAlignment="1">
      <alignment horizontal="center" vertical="center" wrapText="1"/>
    </xf>
    <xf numFmtId="0" fontId="41" fillId="4" borderId="59" xfId="4" applyFont="1" applyFill="1" applyBorder="1" applyAlignment="1">
      <alignment horizontal="center" vertical="center"/>
    </xf>
    <xf numFmtId="0" fontId="40" fillId="0" borderId="14" xfId="4" applyFont="1" applyBorder="1" applyAlignment="1">
      <alignment horizontal="center" vertical="center" wrapText="1"/>
    </xf>
    <xf numFmtId="0" fontId="42" fillId="0" borderId="14" xfId="0" applyFont="1" applyBorder="1" applyAlignment="1">
      <alignment horizontal="left" vertical="center"/>
    </xf>
    <xf numFmtId="198" fontId="40" fillId="0" borderId="14" xfId="436" applyNumberFormat="1" applyFont="1" applyBorder="1" applyAlignment="1">
      <alignment horizontal="center" vertical="center" wrapText="1"/>
    </xf>
    <xf numFmtId="43" fontId="40" fillId="0" borderId="14" xfId="4" applyNumberFormat="1" applyFont="1" applyBorder="1" applyAlignment="1">
      <alignment horizontal="center" vertical="center" wrapText="1"/>
    </xf>
    <xf numFmtId="199" fontId="40" fillId="0" borderId="14" xfId="5" applyNumberFormat="1" applyFont="1" applyFill="1" applyBorder="1" applyAlignment="1">
      <alignment horizontal="left" vertical="center"/>
    </xf>
    <xf numFmtId="199" fontId="40" fillId="0" borderId="44" xfId="4" applyNumberFormat="1" applyFont="1" applyFill="1" applyBorder="1" applyAlignment="1">
      <alignment horizontal="left" vertical="center"/>
    </xf>
    <xf numFmtId="199" fontId="40" fillId="0" borderId="65" xfId="5" applyNumberFormat="1" applyFont="1" applyFill="1" applyBorder="1" applyAlignment="1">
      <alignment horizontal="left" vertical="center"/>
    </xf>
    <xf numFmtId="199" fontId="41" fillId="4" borderId="2" xfId="4" applyNumberFormat="1" applyFont="1" applyFill="1" applyBorder="1" applyAlignment="1">
      <alignment vertical="center"/>
    </xf>
    <xf numFmtId="199" fontId="41" fillId="4" borderId="17" xfId="4" applyNumberFormat="1" applyFont="1" applyFill="1" applyBorder="1" applyAlignment="1">
      <alignment vertical="center"/>
    </xf>
    <xf numFmtId="0" fontId="40" fillId="0" borderId="14" xfId="4" applyFont="1" applyBorder="1" applyAlignment="1">
      <alignment horizontal="left" vertical="center" wrapText="1"/>
    </xf>
    <xf numFmtId="9" fontId="40" fillId="0" borderId="14" xfId="4" applyNumberFormat="1" applyFont="1" applyBorder="1" applyAlignment="1">
      <alignment horizontal="center" vertical="center" wrapText="1"/>
    </xf>
    <xf numFmtId="199" fontId="40" fillId="0" borderId="54" xfId="5" applyNumberFormat="1" applyFont="1" applyFill="1" applyBorder="1" applyAlignment="1">
      <alignment horizontal="left" vertical="center"/>
    </xf>
    <xf numFmtId="9" fontId="40" fillId="0" borderId="15" xfId="4" applyNumberFormat="1" applyFont="1" applyBorder="1" applyAlignment="1">
      <alignment horizontal="center" vertical="center" wrapText="1"/>
    </xf>
    <xf numFmtId="199" fontId="40" fillId="0" borderId="15" xfId="5" applyNumberFormat="1" applyFont="1" applyFill="1" applyBorder="1" applyAlignment="1">
      <alignment horizontal="left" vertical="center"/>
    </xf>
    <xf numFmtId="199" fontId="40" fillId="0" borderId="18" xfId="4" applyNumberFormat="1" applyFont="1" applyFill="1" applyBorder="1" applyAlignment="1">
      <alignment horizontal="left" vertical="center"/>
    </xf>
    <xf numFmtId="199" fontId="40" fillId="0" borderId="5" xfId="5" applyNumberFormat="1" applyFont="1" applyFill="1" applyBorder="1" applyAlignment="1">
      <alignment horizontal="left" vertical="center"/>
    </xf>
    <xf numFmtId="199" fontId="41" fillId="0" borderId="17" xfId="4" applyNumberFormat="1" applyFont="1" applyFill="1" applyBorder="1" applyAlignment="1">
      <alignment horizontal="left" vertical="center"/>
    </xf>
    <xf numFmtId="0" fontId="2" fillId="41" borderId="0" xfId="1" applyFont="1" applyFill="1" applyBorder="1" applyAlignment="1">
      <alignment horizontal="center" vertical="center" wrapText="1"/>
    </xf>
    <xf numFmtId="0" fontId="2" fillId="41" borderId="26" xfId="1" applyFont="1" applyFill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wrapText="1"/>
    </xf>
    <xf numFmtId="0" fontId="4" fillId="0" borderId="19" xfId="1" applyFont="1" applyFill="1" applyBorder="1" applyAlignment="1">
      <alignment horizontal="left" wrapText="1"/>
    </xf>
    <xf numFmtId="0" fontId="4" fillId="0" borderId="22" xfId="1" applyFont="1" applyFill="1" applyBorder="1" applyAlignment="1">
      <alignment horizontal="left" wrapText="1"/>
    </xf>
    <xf numFmtId="0" fontId="4" fillId="0" borderId="24" xfId="1" applyFont="1" applyBorder="1" applyAlignment="1">
      <alignment wrapText="1"/>
    </xf>
    <xf numFmtId="0" fontId="4" fillId="0" borderId="19" xfId="1" applyFont="1" applyBorder="1" applyAlignment="1">
      <alignment wrapText="1"/>
    </xf>
    <xf numFmtId="0" fontId="1" fillId="0" borderId="0" xfId="1" applyAlignment="1">
      <alignment wrapText="1"/>
    </xf>
    <xf numFmtId="198" fontId="4" fillId="0" borderId="8" xfId="436" applyNumberFormat="1" applyFont="1" applyBorder="1" applyAlignment="1">
      <alignment horizontal="center" wrapText="1"/>
    </xf>
    <xf numFmtId="199" fontId="4" fillId="0" borderId="57" xfId="437" applyNumberFormat="1" applyFont="1" applyBorder="1" applyAlignment="1">
      <alignment wrapText="1"/>
    </xf>
    <xf numFmtId="0" fontId="4" fillId="41" borderId="0" xfId="1" applyFont="1" applyFill="1" applyBorder="1" applyAlignment="1">
      <alignment wrapText="1"/>
    </xf>
    <xf numFmtId="199" fontId="2" fillId="0" borderId="17" xfId="437" applyNumberFormat="1" applyFont="1" applyBorder="1" applyAlignment="1">
      <alignment wrapText="1"/>
    </xf>
    <xf numFmtId="0" fontId="2" fillId="41" borderId="0" xfId="1" applyFont="1" applyFill="1" applyBorder="1" applyAlignment="1">
      <alignment horizontal="right" wrapText="1"/>
    </xf>
    <xf numFmtId="0" fontId="2" fillId="0" borderId="34" xfId="1" applyFont="1" applyBorder="1" applyAlignment="1">
      <alignment horizontal="right" wrapText="1"/>
    </xf>
    <xf numFmtId="164" fontId="4" fillId="41" borderId="0" xfId="1" applyNumberFormat="1" applyFont="1" applyFill="1" applyBorder="1" applyAlignment="1">
      <alignment wrapText="1"/>
    </xf>
    <xf numFmtId="199" fontId="2" fillId="0" borderId="17" xfId="1" applyNumberFormat="1" applyFont="1" applyBorder="1" applyAlignment="1">
      <alignment wrapText="1"/>
    </xf>
    <xf numFmtId="0" fontId="2" fillId="41" borderId="0" xfId="1" applyFont="1" applyFill="1" applyBorder="1" applyAlignment="1">
      <alignment horizontal="left" vertical="center" wrapText="1"/>
    </xf>
    <xf numFmtId="4" fontId="4" fillId="41" borderId="0" xfId="1" applyNumberFormat="1" applyFont="1" applyFill="1" applyBorder="1" applyAlignment="1">
      <alignment horizontal="left" wrapText="1"/>
    </xf>
    <xf numFmtId="0" fontId="1" fillId="0" borderId="0" xfId="1" applyAlignment="1">
      <alignment vertical="center" wrapText="1"/>
    </xf>
    <xf numFmtId="4" fontId="4" fillId="41" borderId="0" xfId="1" applyNumberFormat="1" applyFont="1" applyFill="1" applyBorder="1" applyAlignment="1">
      <alignment wrapText="1"/>
    </xf>
    <xf numFmtId="0" fontId="2" fillId="0" borderId="34" xfId="1" applyFont="1" applyBorder="1" applyAlignment="1">
      <alignment horizontal="center" wrapText="1"/>
    </xf>
    <xf numFmtId="199" fontId="2" fillId="0" borderId="33" xfId="1" applyNumberFormat="1" applyFont="1" applyBorder="1" applyAlignment="1">
      <alignment wrapText="1"/>
    </xf>
    <xf numFmtId="198" fontId="4" fillId="0" borderId="20" xfId="3" applyNumberFormat="1" applyFont="1" applyBorder="1" applyAlignment="1">
      <alignment horizontal="center" wrapText="1"/>
    </xf>
    <xf numFmtId="198" fontId="4" fillId="0" borderId="23" xfId="3" applyNumberFormat="1" applyFont="1" applyBorder="1" applyAlignment="1">
      <alignment horizontal="center" wrapText="1"/>
    </xf>
    <xf numFmtId="198" fontId="4" fillId="0" borderId="21" xfId="3" applyNumberFormat="1" applyFont="1" applyBorder="1" applyAlignment="1">
      <alignment wrapText="1"/>
    </xf>
    <xf numFmtId="198" fontId="4" fillId="0" borderId="12" xfId="3" applyNumberFormat="1" applyFont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Border="1" applyAlignment="1">
      <alignment wrapText="1"/>
    </xf>
    <xf numFmtId="0" fontId="1" fillId="0" borderId="0" xfId="1" applyFill="1" applyAlignment="1">
      <alignment wrapText="1"/>
    </xf>
    <xf numFmtId="0" fontId="4" fillId="0" borderId="0" xfId="1" applyFont="1" applyFill="1" applyAlignment="1">
      <alignment horizontal="centerContinuous" wrapText="1"/>
    </xf>
    <xf numFmtId="0" fontId="4" fillId="0" borderId="0" xfId="1" applyFont="1" applyFill="1" applyBorder="1" applyAlignment="1">
      <alignment horizontal="centerContinuous" wrapText="1"/>
    </xf>
    <xf numFmtId="0" fontId="2" fillId="0" borderId="0" xfId="1" applyFont="1" applyFill="1" applyBorder="1" applyAlignment="1">
      <alignment horizontal="center" wrapText="1"/>
    </xf>
    <xf numFmtId="0" fontId="3" fillId="41" borderId="26" xfId="1" applyFont="1" applyFill="1" applyBorder="1" applyAlignment="1">
      <alignment horizontal="left" wrapText="1"/>
    </xf>
    <xf numFmtId="199" fontId="4" fillId="0" borderId="10" xfId="437" applyNumberFormat="1" applyFont="1" applyBorder="1" applyAlignment="1">
      <alignment wrapText="1"/>
    </xf>
    <xf numFmtId="0" fontId="2" fillId="41" borderId="29" xfId="1" applyFont="1" applyFill="1" applyBorder="1" applyAlignment="1">
      <alignment horizontal="right" wrapText="1"/>
    </xf>
    <xf numFmtId="0" fontId="2" fillId="0" borderId="28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41" borderId="29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198" fontId="4" fillId="0" borderId="62" xfId="436" applyNumberFormat="1" applyFont="1" applyBorder="1" applyAlignment="1">
      <alignment horizontal="center" wrapText="1"/>
    </xf>
    <xf numFmtId="199" fontId="4" fillId="0" borderId="61" xfId="437" applyNumberFormat="1" applyFont="1" applyBorder="1" applyAlignment="1">
      <alignment wrapText="1"/>
    </xf>
    <xf numFmtId="4" fontId="4" fillId="41" borderId="29" xfId="1" applyNumberFormat="1" applyFont="1" applyFill="1" applyBorder="1" applyAlignment="1">
      <alignment wrapText="1"/>
    </xf>
    <xf numFmtId="199" fontId="4" fillId="0" borderId="66" xfId="437" applyNumberFormat="1" applyFont="1" applyBorder="1" applyAlignment="1">
      <alignment wrapText="1"/>
    </xf>
    <xf numFmtId="43" fontId="40" fillId="0" borderId="0" xfId="436" applyFont="1" applyFill="1" applyBorder="1" applyAlignment="1">
      <alignment vertical="center"/>
    </xf>
    <xf numFmtId="201" fontId="40" fillId="0" borderId="0" xfId="436" applyNumberFormat="1" applyFont="1" applyBorder="1" applyAlignment="1">
      <alignment vertical="center"/>
    </xf>
    <xf numFmtId="201" fontId="40" fillId="0" borderId="0" xfId="436" applyNumberFormat="1" applyFont="1" applyAlignment="1">
      <alignment vertical="center"/>
    </xf>
    <xf numFmtId="201" fontId="40" fillId="0" borderId="0" xfId="436" applyNumberFormat="1" applyFont="1" applyAlignment="1">
      <alignment vertical="center" wrapText="1"/>
    </xf>
    <xf numFmtId="201" fontId="40" fillId="0" borderId="0" xfId="436" applyNumberFormat="1" applyFont="1" applyFill="1" applyBorder="1" applyAlignment="1">
      <alignment vertical="center"/>
    </xf>
    <xf numFmtId="0" fontId="4" fillId="0" borderId="58" xfId="1" applyFont="1" applyFill="1" applyBorder="1" applyAlignment="1">
      <alignment horizontal="left"/>
    </xf>
    <xf numFmtId="198" fontId="4" fillId="0" borderId="8" xfId="3" applyNumberFormat="1" applyFont="1" applyBorder="1" applyAlignment="1">
      <alignment horizontal="center" wrapText="1"/>
    </xf>
    <xf numFmtId="0" fontId="2" fillId="41" borderId="33" xfId="1" applyFont="1" applyFill="1" applyBorder="1" applyAlignment="1">
      <alignment horizontal="center" vertical="center" wrapText="1"/>
    </xf>
    <xf numFmtId="198" fontId="4" fillId="0" borderId="9" xfId="3" applyNumberFormat="1" applyFont="1" applyBorder="1" applyAlignment="1">
      <alignment wrapText="1"/>
    </xf>
    <xf numFmtId="0" fontId="2" fillId="41" borderId="29" xfId="1" applyFont="1" applyFill="1" applyBorder="1" applyAlignment="1">
      <alignment horizontal="center" vertical="center" wrapText="1"/>
    </xf>
    <xf numFmtId="0" fontId="2" fillId="41" borderId="33" xfId="1" applyFont="1" applyFill="1" applyBorder="1" applyAlignment="1">
      <alignment horizontal="right" wrapText="1"/>
    </xf>
    <xf numFmtId="0" fontId="2" fillId="0" borderId="36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198" fontId="4" fillId="0" borderId="4" xfId="436" applyNumberFormat="1" applyFont="1" applyBorder="1" applyAlignment="1">
      <alignment horizontal="center" wrapText="1"/>
    </xf>
    <xf numFmtId="199" fontId="4" fillId="0" borderId="63" xfId="437" applyNumberFormat="1" applyFont="1" applyBorder="1" applyAlignment="1">
      <alignment wrapText="1"/>
    </xf>
    <xf numFmtId="4" fontId="4" fillId="41" borderId="33" xfId="1" applyNumberFormat="1" applyFont="1" applyFill="1" applyBorder="1" applyAlignment="1">
      <alignment wrapText="1"/>
    </xf>
    <xf numFmtId="199" fontId="4" fillId="0" borderId="5" xfId="437" applyNumberFormat="1" applyFont="1" applyBorder="1" applyAlignment="1">
      <alignment wrapText="1"/>
    </xf>
    <xf numFmtId="0" fontId="4" fillId="0" borderId="0" xfId="1" applyFont="1" applyFill="1"/>
    <xf numFmtId="0" fontId="2" fillId="0" borderId="0" xfId="1" applyFont="1" applyFill="1" applyBorder="1" applyAlignment="1">
      <alignment horizontal="right" wrapText="1"/>
    </xf>
    <xf numFmtId="0" fontId="1" fillId="0" borderId="0" xfId="1" applyFill="1"/>
    <xf numFmtId="0" fontId="2" fillId="0" borderId="6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199" fontId="4" fillId="0" borderId="21" xfId="437" applyNumberFormat="1" applyFont="1" applyBorder="1" applyAlignment="1">
      <alignment wrapText="1"/>
    </xf>
    <xf numFmtId="199" fontId="4" fillId="0" borderId="12" xfId="437" applyNumberFormat="1" applyFont="1" applyBorder="1" applyAlignment="1">
      <alignment wrapText="1"/>
    </xf>
    <xf numFmtId="199" fontId="4" fillId="0" borderId="15" xfId="437" applyNumberFormat="1" applyFont="1" applyBorder="1" applyAlignment="1">
      <alignment wrapText="1"/>
    </xf>
    <xf numFmtId="0" fontId="40" fillId="0" borderId="9" xfId="4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center"/>
    </xf>
    <xf numFmtId="198" fontId="40" fillId="0" borderId="9" xfId="436" applyNumberFormat="1" applyFont="1" applyBorder="1" applyAlignment="1">
      <alignment horizontal="center" vertical="center" wrapText="1"/>
    </xf>
    <xf numFmtId="43" fontId="40" fillId="0" borderId="9" xfId="4" applyNumberFormat="1" applyFont="1" applyBorder="1" applyAlignment="1">
      <alignment horizontal="center" vertical="center" wrapText="1"/>
    </xf>
    <xf numFmtId="199" fontId="40" fillId="0" borderId="9" xfId="5" applyNumberFormat="1" applyFont="1" applyFill="1" applyBorder="1" applyAlignment="1">
      <alignment horizontal="left" vertical="center"/>
    </xf>
    <xf numFmtId="0" fontId="41" fillId="4" borderId="3" xfId="4" applyFont="1" applyFill="1" applyBorder="1" applyAlignment="1">
      <alignment horizontal="center" vertical="center" wrapText="1"/>
    </xf>
    <xf numFmtId="198" fontId="41" fillId="4" borderId="18" xfId="436" applyNumberFormat="1" applyFont="1" applyFill="1" applyBorder="1" applyAlignment="1">
      <alignment horizontal="center" vertical="center" wrapText="1"/>
    </xf>
    <xf numFmtId="0" fontId="41" fillId="4" borderId="18" xfId="4" applyFont="1" applyFill="1" applyBorder="1" applyAlignment="1">
      <alignment horizontal="center" vertical="center" wrapText="1"/>
    </xf>
    <xf numFmtId="0" fontId="41" fillId="0" borderId="0" xfId="4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center"/>
    </xf>
    <xf numFmtId="0" fontId="41" fillId="0" borderId="29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0" fillId="0" borderId="0" xfId="4" applyFont="1" applyAlignment="1">
      <alignment horizontal="left" vertical="center" wrapText="1"/>
    </xf>
    <xf numFmtId="0" fontId="41" fillId="4" borderId="2" xfId="4" applyFont="1" applyFill="1" applyBorder="1" applyAlignment="1">
      <alignment horizontal="center" vertical="center"/>
    </xf>
    <xf numFmtId="0" fontId="41" fillId="4" borderId="33" xfId="4" applyFont="1" applyFill="1" applyBorder="1" applyAlignment="1">
      <alignment horizontal="center" vertical="center"/>
    </xf>
    <xf numFmtId="0" fontId="41" fillId="4" borderId="34" xfId="4" applyFont="1" applyFill="1" applyBorder="1" applyAlignment="1">
      <alignment horizontal="center" vertical="center"/>
    </xf>
    <xf numFmtId="198" fontId="41" fillId="4" borderId="2" xfId="436" applyNumberFormat="1" applyFont="1" applyFill="1" applyBorder="1" applyAlignment="1">
      <alignment horizontal="center" vertical="center" wrapText="1"/>
    </xf>
    <xf numFmtId="198" fontId="41" fillId="4" borderId="34" xfId="436" applyNumberFormat="1" applyFont="1" applyFill="1" applyBorder="1" applyAlignment="1">
      <alignment horizontal="center" vertical="center" wrapText="1"/>
    </xf>
    <xf numFmtId="199" fontId="40" fillId="0" borderId="63" xfId="437" applyNumberFormat="1" applyFont="1" applyBorder="1" applyAlignment="1">
      <alignment horizontal="center" vertical="center" wrapText="1"/>
    </xf>
    <xf numFmtId="199" fontId="40" fillId="0" borderId="4" xfId="437" applyNumberFormat="1" applyFont="1" applyBorder="1" applyAlignment="1">
      <alignment horizontal="center" vertical="center" wrapText="1"/>
    </xf>
    <xf numFmtId="0" fontId="41" fillId="0" borderId="36" xfId="4" applyFont="1" applyBorder="1" applyAlignment="1">
      <alignment horizontal="center" vertical="center"/>
    </xf>
    <xf numFmtId="0" fontId="41" fillId="0" borderId="26" xfId="4" applyFont="1" applyBorder="1" applyAlignment="1">
      <alignment horizontal="center" vertical="center"/>
    </xf>
    <xf numFmtId="0" fontId="41" fillId="0" borderId="6" xfId="4" applyFont="1" applyBorder="1" applyAlignment="1">
      <alignment horizontal="center" vertical="center"/>
    </xf>
    <xf numFmtId="49" fontId="41" fillId="0" borderId="37" xfId="4" applyNumberFormat="1" applyFont="1" applyBorder="1" applyAlignment="1">
      <alignment horizontal="center" vertical="center"/>
    </xf>
    <xf numFmtId="49" fontId="41" fillId="0" borderId="0" xfId="4" applyNumberFormat="1" applyFont="1" applyBorder="1" applyAlignment="1">
      <alignment horizontal="center" vertical="center"/>
    </xf>
    <xf numFmtId="49" fontId="41" fillId="0" borderId="11" xfId="4" applyNumberFormat="1" applyFont="1" applyBorder="1" applyAlignment="1">
      <alignment horizontal="center" vertical="center"/>
    </xf>
    <xf numFmtId="0" fontId="41" fillId="0" borderId="37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0" xfId="4" applyFont="1" applyAlignment="1">
      <alignment horizontal="left" vertical="center" wrapText="1"/>
    </xf>
    <xf numFmtId="0" fontId="43" fillId="0" borderId="38" xfId="1" applyFont="1" applyBorder="1" applyAlignment="1">
      <alignment horizontal="center" vertical="center"/>
    </xf>
    <xf numFmtId="0" fontId="41" fillId="42" borderId="2" xfId="4" applyFont="1" applyFill="1" applyBorder="1" applyAlignment="1">
      <alignment horizontal="center" vertical="center"/>
    </xf>
    <xf numFmtId="0" fontId="41" fillId="42" borderId="33" xfId="4" applyFont="1" applyFill="1" applyBorder="1" applyAlignment="1">
      <alignment horizontal="center" vertical="center"/>
    </xf>
    <xf numFmtId="0" fontId="41" fillId="42" borderId="34" xfId="4" applyFont="1" applyFill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wrapText="1"/>
    </xf>
    <xf numFmtId="0" fontId="3" fillId="0" borderId="33" xfId="1" applyFont="1" applyBorder="1" applyAlignment="1">
      <alignment horizontal="left" wrapText="1"/>
    </xf>
    <xf numFmtId="0" fontId="3" fillId="0" borderId="34" xfId="1" applyFont="1" applyBorder="1" applyAlignment="1">
      <alignment horizontal="left" wrapText="1"/>
    </xf>
    <xf numFmtId="0" fontId="3" fillId="0" borderId="36" xfId="1" applyFont="1" applyFill="1" applyBorder="1" applyAlignment="1">
      <alignment horizontal="left" wrapText="1"/>
    </xf>
    <xf numFmtId="0" fontId="3" fillId="0" borderId="26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33" xfId="1" applyFont="1" applyFill="1" applyBorder="1" applyAlignment="1">
      <alignment horizontal="left" wrapText="1"/>
    </xf>
    <xf numFmtId="0" fontId="3" fillId="0" borderId="34" xfId="1" applyFont="1" applyFill="1" applyBorder="1" applyAlignment="1">
      <alignment horizontal="left" wrapText="1"/>
    </xf>
    <xf numFmtId="0" fontId="2" fillId="0" borderId="33" xfId="1" applyFont="1" applyBorder="1" applyAlignment="1">
      <alignment horizontal="center" wrapText="1"/>
    </xf>
    <xf numFmtId="0" fontId="2" fillId="0" borderId="34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3" xfId="1" applyFont="1" applyBorder="1" applyAlignment="1">
      <alignment horizontal="center" wrapText="1"/>
    </xf>
    <xf numFmtId="0" fontId="3" fillId="0" borderId="34" xfId="1" applyFont="1" applyBorder="1" applyAlignment="1">
      <alignment horizontal="center" wrapText="1"/>
    </xf>
    <xf numFmtId="0" fontId="1" fillId="0" borderId="0" xfId="1" applyFont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33" xfId="1" applyFont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3" fillId="0" borderId="29" xfId="1" applyFont="1" applyBorder="1" applyAlignment="1">
      <alignment horizontal="center" wrapText="1"/>
    </xf>
    <xf numFmtId="0" fontId="2" fillId="0" borderId="36" xfId="2" applyFont="1" applyBorder="1" applyAlignment="1">
      <alignment horizontal="center" wrapText="1"/>
    </xf>
    <xf numFmtId="0" fontId="2" fillId="0" borderId="26" xfId="2" applyFont="1" applyBorder="1" applyAlignment="1">
      <alignment horizontal="center" wrapText="1"/>
    </xf>
    <xf numFmtId="0" fontId="2" fillId="0" borderId="6" xfId="2" applyFont="1" applyBorder="1" applyAlignment="1">
      <alignment horizontal="center" wrapText="1"/>
    </xf>
    <xf numFmtId="49" fontId="2" fillId="0" borderId="28" xfId="2" applyNumberFormat="1" applyFont="1" applyBorder="1" applyAlignment="1">
      <alignment horizontal="center" wrapText="1"/>
    </xf>
    <xf numFmtId="49" fontId="2" fillId="0" borderId="29" xfId="2" applyNumberFormat="1" applyFont="1" applyBorder="1" applyAlignment="1">
      <alignment horizontal="center" wrapText="1"/>
    </xf>
    <xf numFmtId="49" fontId="2" fillId="0" borderId="16" xfId="2" applyNumberFormat="1" applyFont="1" applyBorder="1" applyAlignment="1">
      <alignment horizontal="center" wrapText="1"/>
    </xf>
    <xf numFmtId="49" fontId="2" fillId="0" borderId="37" xfId="2" applyNumberFormat="1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 wrapText="1"/>
    </xf>
    <xf numFmtId="49" fontId="2" fillId="0" borderId="11" xfId="2" applyNumberFormat="1" applyFont="1" applyBorder="1" applyAlignment="1">
      <alignment horizontal="center" wrapText="1"/>
    </xf>
    <xf numFmtId="0" fontId="2" fillId="0" borderId="37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2" xfId="1" applyFont="1" applyBorder="1" applyAlignment="1">
      <alignment horizontal="right"/>
    </xf>
    <xf numFmtId="0" fontId="2" fillId="0" borderId="33" xfId="1" applyFont="1" applyBorder="1" applyAlignment="1">
      <alignment horizontal="right"/>
    </xf>
    <xf numFmtId="0" fontId="2" fillId="0" borderId="34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3" fillId="0" borderId="29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9" fillId="0" borderId="2" xfId="1" applyFont="1" applyBorder="1" applyAlignment="1">
      <alignment horizontal="center"/>
    </xf>
    <xf numFmtId="0" fontId="39" fillId="0" borderId="33" xfId="1" applyFont="1" applyBorder="1" applyAlignment="1">
      <alignment horizontal="center"/>
    </xf>
    <xf numFmtId="0" fontId="39" fillId="0" borderId="34" xfId="1" applyFont="1" applyBorder="1" applyAlignment="1">
      <alignment horizontal="center"/>
    </xf>
    <xf numFmtId="0" fontId="3" fillId="0" borderId="36" xfId="1" applyFont="1" applyFill="1" applyBorder="1" applyAlignment="1">
      <alignment wrapText="1"/>
    </xf>
    <xf numFmtId="0" fontId="3" fillId="0" borderId="26" xfId="1" applyFont="1" applyFill="1" applyBorder="1" applyAlignment="1">
      <alignment wrapText="1"/>
    </xf>
    <xf numFmtId="0" fontId="3" fillId="0" borderId="6" xfId="1" applyFont="1" applyFill="1" applyBorder="1" applyAlignment="1">
      <alignment wrapText="1"/>
    </xf>
    <xf numFmtId="0" fontId="3" fillId="0" borderId="29" xfId="1" applyFont="1" applyBorder="1" applyAlignment="1">
      <alignment horizontal="center"/>
    </xf>
    <xf numFmtId="0" fontId="3" fillId="0" borderId="2" xfId="4" applyFont="1" applyFill="1" applyBorder="1" applyAlignment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0" fontId="3" fillId="0" borderId="34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33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199" fontId="1" fillId="0" borderId="0" xfId="437" applyNumberFormat="1" applyFont="1" applyAlignment="1">
      <alignment wrapText="1"/>
    </xf>
    <xf numFmtId="199" fontId="3" fillId="0" borderId="0" xfId="437" applyNumberFormat="1" applyFont="1" applyBorder="1" applyAlignment="1">
      <alignment horizontal="center" wrapText="1"/>
    </xf>
    <xf numFmtId="199" fontId="2" fillId="0" borderId="3" xfId="437" applyNumberFormat="1" applyFont="1" applyBorder="1" applyAlignment="1">
      <alignment horizontal="center" vertical="center" wrapText="1"/>
    </xf>
    <xf numFmtId="199" fontId="4" fillId="0" borderId="9" xfId="437" applyNumberFormat="1" applyFont="1" applyBorder="1" applyAlignment="1">
      <alignment horizontal="center" wrapText="1"/>
    </xf>
    <xf numFmtId="199" fontId="4" fillId="0" borderId="12" xfId="437" applyNumberFormat="1" applyFont="1" applyBorder="1" applyAlignment="1">
      <alignment horizontal="center" wrapText="1"/>
    </xf>
    <xf numFmtId="199" fontId="4" fillId="0" borderId="14" xfId="437" applyNumberFormat="1" applyFont="1" applyBorder="1" applyAlignment="1">
      <alignment horizontal="center" wrapText="1"/>
    </xf>
    <xf numFmtId="199" fontId="4" fillId="0" borderId="0" xfId="437" applyNumberFormat="1" applyFont="1" applyFill="1" applyBorder="1" applyAlignment="1">
      <alignment wrapText="1"/>
    </xf>
    <xf numFmtId="199" fontId="2" fillId="0" borderId="24" xfId="437" applyNumberFormat="1" applyFont="1" applyBorder="1" applyAlignment="1">
      <alignment horizontal="center" vertical="center" wrapText="1"/>
    </xf>
    <xf numFmtId="199" fontId="4" fillId="0" borderId="0" xfId="437" applyNumberFormat="1" applyFont="1" applyFill="1" applyBorder="1" applyAlignment="1">
      <alignment horizontal="center" wrapText="1"/>
    </xf>
    <xf numFmtId="199" fontId="4" fillId="0" borderId="0" xfId="437" applyNumberFormat="1" applyFont="1" applyFill="1" applyAlignment="1">
      <alignment wrapText="1"/>
    </xf>
    <xf numFmtId="199" fontId="4" fillId="0" borderId="18" xfId="437" applyNumberFormat="1" applyFont="1" applyBorder="1" applyAlignment="1">
      <alignment wrapText="1"/>
    </xf>
    <xf numFmtId="199" fontId="1" fillId="0" borderId="0" xfId="1" applyNumberFormat="1" applyAlignment="1">
      <alignment wrapText="1"/>
    </xf>
    <xf numFmtId="199" fontId="3" fillId="0" borderId="0" xfId="1" applyNumberFormat="1" applyFont="1" applyBorder="1" applyAlignment="1">
      <alignment horizontal="center" wrapText="1"/>
    </xf>
    <xf numFmtId="199" fontId="2" fillId="0" borderId="4" xfId="1" applyNumberFormat="1" applyFont="1" applyBorder="1" applyAlignment="1">
      <alignment horizontal="center" vertical="center" wrapText="1"/>
    </xf>
    <xf numFmtId="199" fontId="4" fillId="0" borderId="8" xfId="1" applyNumberFormat="1" applyFont="1" applyBorder="1" applyAlignment="1">
      <alignment horizontal="center" wrapText="1"/>
    </xf>
    <xf numFmtId="199" fontId="4" fillId="0" borderId="23" xfId="1" applyNumberFormat="1" applyFont="1" applyBorder="1" applyAlignment="1">
      <alignment horizontal="center" wrapText="1"/>
    </xf>
    <xf numFmtId="199" fontId="4" fillId="0" borderId="68" xfId="1" applyNumberFormat="1" applyFont="1" applyBorder="1" applyAlignment="1">
      <alignment horizontal="center" wrapText="1"/>
    </xf>
    <xf numFmtId="199" fontId="2" fillId="0" borderId="0" xfId="1" applyNumberFormat="1" applyFont="1" applyFill="1" applyBorder="1" applyAlignment="1">
      <alignment horizontal="center" wrapText="1"/>
    </xf>
    <xf numFmtId="199" fontId="2" fillId="0" borderId="62" xfId="1" applyNumberFormat="1" applyFont="1" applyBorder="1" applyAlignment="1">
      <alignment horizontal="center" vertical="center" wrapText="1"/>
    </xf>
    <xf numFmtId="199" fontId="2" fillId="0" borderId="3" xfId="1" applyNumberFormat="1" applyFont="1" applyBorder="1" applyAlignment="1">
      <alignment horizontal="center" vertical="center" wrapText="1"/>
    </xf>
    <xf numFmtId="199" fontId="4" fillId="0" borderId="20" xfId="3" applyNumberFormat="1" applyFont="1" applyBorder="1" applyAlignment="1">
      <alignment wrapText="1"/>
    </xf>
    <xf numFmtId="199" fontId="4" fillId="0" borderId="23" xfId="3" applyNumberFormat="1" applyFont="1" applyBorder="1" applyAlignment="1">
      <alignment wrapText="1"/>
    </xf>
    <xf numFmtId="199" fontId="4" fillId="0" borderId="25" xfId="3" applyNumberFormat="1" applyFont="1" applyBorder="1" applyAlignment="1">
      <alignment wrapText="1"/>
    </xf>
    <xf numFmtId="199" fontId="4" fillId="0" borderId="0" xfId="1" applyNumberFormat="1" applyFont="1" applyFill="1" applyBorder="1" applyAlignment="1">
      <alignment wrapText="1"/>
    </xf>
    <xf numFmtId="199" fontId="4" fillId="0" borderId="0" xfId="1" applyNumberFormat="1" applyFont="1" applyFill="1" applyAlignment="1">
      <alignment horizontal="centerContinuous" wrapText="1"/>
    </xf>
    <xf numFmtId="199" fontId="4" fillId="0" borderId="18" xfId="3" applyNumberFormat="1" applyFont="1" applyBorder="1" applyAlignment="1">
      <alignment wrapText="1"/>
    </xf>
    <xf numFmtId="199" fontId="4" fillId="0" borderId="0" xfId="1" applyNumberFormat="1" applyFont="1" applyFill="1" applyAlignment="1">
      <alignment wrapText="1"/>
    </xf>
    <xf numFmtId="199" fontId="4" fillId="0" borderId="9" xfId="1" applyNumberFormat="1" applyFont="1" applyBorder="1" applyAlignment="1">
      <alignment horizontal="center" wrapText="1"/>
    </xf>
    <xf numFmtId="199" fontId="4" fillId="0" borderId="12" xfId="1" applyNumberFormat="1" applyFont="1" applyBorder="1" applyAlignment="1">
      <alignment horizontal="center" wrapText="1"/>
    </xf>
    <xf numFmtId="199" fontId="4" fillId="0" borderId="14" xfId="1" applyNumberFormat="1" applyFont="1" applyBorder="1" applyAlignment="1">
      <alignment horizontal="center" wrapText="1"/>
    </xf>
    <xf numFmtId="199" fontId="2" fillId="0" borderId="24" xfId="1" applyNumberFormat="1" applyFont="1" applyBorder="1" applyAlignment="1">
      <alignment horizontal="center" vertical="center" wrapText="1"/>
    </xf>
    <xf numFmtId="199" fontId="4" fillId="0" borderId="21" xfId="3" applyNumberFormat="1" applyFont="1" applyBorder="1" applyAlignment="1">
      <alignment wrapText="1"/>
    </xf>
    <xf numFmtId="199" fontId="4" fillId="0" borderId="12" xfId="3" applyNumberFormat="1" applyFont="1" applyBorder="1" applyAlignment="1">
      <alignment wrapText="1"/>
    </xf>
    <xf numFmtId="199" fontId="4" fillId="0" borderId="15" xfId="3" applyNumberFormat="1" applyFont="1" applyBorder="1" applyAlignment="1">
      <alignment wrapText="1"/>
    </xf>
    <xf numFmtId="199" fontId="2" fillId="0" borderId="34" xfId="1" applyNumberFormat="1" applyFont="1" applyBorder="1" applyAlignment="1">
      <alignment horizontal="right" wrapText="1"/>
    </xf>
    <xf numFmtId="199" fontId="2" fillId="0" borderId="34" xfId="1" applyNumberFormat="1" applyFont="1" applyBorder="1" applyAlignment="1">
      <alignment horizontal="center" wrapText="1"/>
    </xf>
    <xf numFmtId="199" fontId="1" fillId="0" borderId="0" xfId="437" applyNumberFormat="1" applyFont="1"/>
    <xf numFmtId="199" fontId="3" fillId="0" borderId="0" xfId="437" applyNumberFormat="1" applyFont="1" applyBorder="1" applyAlignment="1">
      <alignment horizontal="center"/>
    </xf>
    <xf numFmtId="199" fontId="2" fillId="0" borderId="3" xfId="437" applyNumberFormat="1" applyFont="1" applyBorder="1" applyAlignment="1">
      <alignment horizontal="center" vertical="center"/>
    </xf>
    <xf numFmtId="199" fontId="4" fillId="0" borderId="9" xfId="437" applyNumberFormat="1" applyFont="1" applyBorder="1" applyAlignment="1">
      <alignment horizontal="center"/>
    </xf>
    <xf numFmtId="199" fontId="4" fillId="0" borderId="12" xfId="437" applyNumberFormat="1" applyFont="1" applyBorder="1" applyAlignment="1">
      <alignment horizontal="center"/>
    </xf>
    <xf numFmtId="199" fontId="4" fillId="0" borderId="14" xfId="437" applyNumberFormat="1" applyFont="1" applyBorder="1" applyAlignment="1">
      <alignment horizontal="center"/>
    </xf>
    <xf numFmtId="199" fontId="4" fillId="0" borderId="0" xfId="437" applyNumberFormat="1" applyFont="1" applyBorder="1"/>
    <xf numFmtId="199" fontId="4" fillId="0" borderId="9" xfId="437" applyNumberFormat="1" applyFont="1" applyBorder="1" applyAlignment="1"/>
    <xf numFmtId="199" fontId="4" fillId="0" borderId="12" xfId="437" applyNumberFormat="1" applyFont="1" applyBorder="1" applyAlignment="1"/>
    <xf numFmtId="199" fontId="4" fillId="0" borderId="15" xfId="437" applyNumberFormat="1" applyFont="1" applyBorder="1" applyAlignment="1"/>
    <xf numFmtId="199" fontId="4" fillId="0" borderId="0" xfId="437" applyNumberFormat="1" applyFont="1" applyBorder="1" applyAlignment="1">
      <alignment horizontal="center"/>
    </xf>
    <xf numFmtId="199" fontId="4" fillId="0" borderId="33" xfId="437" applyNumberFormat="1" applyFont="1" applyBorder="1"/>
    <xf numFmtId="199" fontId="4" fillId="0" borderId="0" xfId="437" applyNumberFormat="1" applyFont="1"/>
    <xf numFmtId="199" fontId="2" fillId="0" borderId="53" xfId="437" applyNumberFormat="1" applyFont="1" applyBorder="1" applyAlignment="1">
      <alignment horizontal="center" vertical="center" wrapText="1"/>
    </xf>
    <xf numFmtId="199" fontId="4" fillId="0" borderId="0" xfId="437" applyNumberFormat="1" applyFont="1" applyFill="1"/>
    <xf numFmtId="199" fontId="1" fillId="0" borderId="0" xfId="1" applyNumberFormat="1"/>
    <xf numFmtId="199" fontId="3" fillId="0" borderId="0" xfId="1" applyNumberFormat="1" applyFont="1" applyBorder="1" applyAlignment="1">
      <alignment horizontal="center"/>
    </xf>
    <xf numFmtId="199" fontId="4" fillId="0" borderId="9" xfId="1" applyNumberFormat="1" applyFont="1" applyBorder="1" applyAlignment="1">
      <alignment horizontal="center"/>
    </xf>
    <xf numFmtId="199" fontId="4" fillId="0" borderId="12" xfId="1" applyNumberFormat="1" applyFont="1" applyBorder="1" applyAlignment="1">
      <alignment horizontal="center"/>
    </xf>
    <xf numFmtId="199" fontId="4" fillId="0" borderId="14" xfId="1" applyNumberFormat="1" applyFont="1" applyBorder="1" applyAlignment="1">
      <alignment horizontal="center"/>
    </xf>
    <xf numFmtId="199" fontId="2" fillId="0" borderId="34" xfId="1" applyNumberFormat="1" applyFont="1" applyBorder="1" applyAlignment="1">
      <alignment horizontal="right"/>
    </xf>
    <xf numFmtId="199" fontId="2" fillId="0" borderId="0" xfId="1" applyNumberFormat="1" applyFont="1" applyBorder="1" applyAlignment="1">
      <alignment horizontal="center"/>
    </xf>
    <xf numFmtId="199" fontId="4" fillId="0" borderId="9" xfId="3" applyNumberFormat="1" applyFont="1" applyBorder="1" applyAlignment="1"/>
    <xf numFmtId="199" fontId="4" fillId="0" borderId="12" xfId="3" applyNumberFormat="1" applyFont="1" applyBorder="1" applyAlignment="1"/>
    <xf numFmtId="199" fontId="4" fillId="0" borderId="15" xfId="3" applyNumberFormat="1" applyFont="1" applyBorder="1" applyAlignment="1"/>
    <xf numFmtId="199" fontId="4" fillId="0" borderId="0" xfId="1" applyNumberFormat="1" applyFont="1" applyBorder="1"/>
    <xf numFmtId="199" fontId="2" fillId="0" borderId="34" xfId="1" applyNumberFormat="1" applyFont="1" applyBorder="1" applyAlignment="1">
      <alignment horizontal="center"/>
    </xf>
    <xf numFmtId="199" fontId="4" fillId="0" borderId="0" xfId="1" applyNumberFormat="1" applyFont="1" applyAlignment="1">
      <alignment horizontal="centerContinuous"/>
    </xf>
    <xf numFmtId="199" fontId="2" fillId="0" borderId="53" xfId="1" applyNumberFormat="1" applyFont="1" applyBorder="1" applyAlignment="1">
      <alignment horizontal="center" vertical="center" wrapText="1"/>
    </xf>
    <xf numFmtId="199" fontId="4" fillId="0" borderId="3" xfId="1" applyNumberFormat="1" applyFont="1" applyBorder="1"/>
    <xf numFmtId="199" fontId="4" fillId="0" borderId="0" xfId="1" applyNumberFormat="1" applyFont="1" applyFill="1"/>
    <xf numFmtId="199" fontId="4" fillId="0" borderId="34" xfId="1" applyNumberFormat="1" applyFont="1" applyBorder="1"/>
    <xf numFmtId="199" fontId="7" fillId="0" borderId="9" xfId="437" applyNumberFormat="1" applyFont="1" applyFill="1" applyBorder="1" applyAlignment="1">
      <alignment horizontal="left" vertical="center"/>
    </xf>
    <xf numFmtId="199" fontId="7" fillId="0" borderId="57" xfId="437" applyNumberFormat="1" applyFont="1" applyFill="1" applyBorder="1" applyAlignment="1">
      <alignment horizontal="left" vertical="center"/>
    </xf>
    <xf numFmtId="199" fontId="4" fillId="0" borderId="12" xfId="437" applyNumberFormat="1" applyFont="1" applyFill="1" applyBorder="1" applyAlignment="1">
      <alignment vertical="center" wrapText="1"/>
    </xf>
    <xf numFmtId="199" fontId="4" fillId="0" borderId="39" xfId="437" applyNumberFormat="1" applyFont="1" applyFill="1" applyBorder="1" applyAlignment="1">
      <alignment vertical="center" wrapText="1"/>
    </xf>
    <xf numFmtId="199" fontId="4" fillId="0" borderId="15" xfId="437" applyNumberFormat="1" applyFont="1" applyFill="1" applyBorder="1" applyAlignment="1">
      <alignment vertical="center" wrapText="1"/>
    </xf>
    <xf numFmtId="199" fontId="4" fillId="0" borderId="40" xfId="437" applyNumberFormat="1" applyFont="1" applyFill="1" applyBorder="1" applyAlignment="1">
      <alignment vertical="center" wrapText="1"/>
    </xf>
    <xf numFmtId="199" fontId="7" fillId="0" borderId="21" xfId="437" applyNumberFormat="1" applyFont="1" applyFill="1" applyBorder="1" applyAlignment="1">
      <alignment horizontal="left" vertical="center"/>
    </xf>
    <xf numFmtId="199" fontId="7" fillId="0" borderId="31" xfId="437" applyNumberFormat="1" applyFont="1" applyFill="1" applyBorder="1" applyAlignment="1">
      <alignment horizontal="left" vertical="center"/>
    </xf>
    <xf numFmtId="199" fontId="4" fillId="0" borderId="13" xfId="437" applyNumberFormat="1" applyFont="1" applyFill="1" applyBorder="1" applyAlignment="1">
      <alignment vertical="center" wrapText="1"/>
    </xf>
    <xf numFmtId="199" fontId="4" fillId="0" borderId="56" xfId="437" applyNumberFormat="1" applyFont="1" applyFill="1" applyBorder="1" applyAlignment="1">
      <alignment vertical="center" wrapText="1"/>
    </xf>
    <xf numFmtId="0" fontId="40" fillId="0" borderId="0" xfId="1" applyFont="1" applyAlignment="1">
      <alignment horizontal="left" vertical="top" wrapText="1"/>
    </xf>
  </cellXfs>
  <cellStyles count="438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2-decimales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Buena 2" xfId="50"/>
    <cellStyle name="Calculation" xfId="51"/>
    <cellStyle name="Cálculo 2" xfId="52"/>
    <cellStyle name="Celda de comprobación 2" xfId="53"/>
    <cellStyle name="Celda vinculada 2" xfId="54"/>
    <cellStyle name="Check Cell" xfId="55"/>
    <cellStyle name="CIENTOS" xfId="56"/>
    <cellStyle name="CIENTOS 2D" xfId="57"/>
    <cellStyle name="CIENTOS 3D" xfId="58"/>
    <cellStyle name="CIENTOS 4D" xfId="59"/>
    <cellStyle name="CIENTOS_ANALISIS UNITARIO CONCRETO DE 3000 PSI Y VARIOS (ACERO GRADO 60)" xfId="60"/>
    <cellStyle name="Comma" xfId="61"/>
    <cellStyle name="Comma 2" xfId="62"/>
    <cellStyle name="Comma 2 2" xfId="63"/>
    <cellStyle name="Comma0" xfId="64"/>
    <cellStyle name="Comma0 - Modelo5" xfId="65"/>
    <cellStyle name="Comma1 - Modelo1" xfId="66"/>
    <cellStyle name="Curren - Modelo2" xfId="67"/>
    <cellStyle name="Currency" xfId="68"/>
    <cellStyle name="Currency 2" xfId="69"/>
    <cellStyle name="Currency 2 2" xfId="70"/>
    <cellStyle name="Currency0" xfId="71"/>
    <cellStyle name="Date" xfId="72"/>
    <cellStyle name="Encabezado 4 2" xfId="73"/>
    <cellStyle name="Énfasis 1" xfId="74"/>
    <cellStyle name="Énfasis 2" xfId="75"/>
    <cellStyle name="Énfasis 3" xfId="76"/>
    <cellStyle name="Énfasis1 - 20%" xfId="77"/>
    <cellStyle name="Énfasis1 - 40%" xfId="78"/>
    <cellStyle name="Énfasis1 - 60%" xfId="79"/>
    <cellStyle name="Énfasis1 2" xfId="80"/>
    <cellStyle name="Énfasis2 - 20%" xfId="81"/>
    <cellStyle name="Énfasis2 - 40%" xfId="82"/>
    <cellStyle name="Énfasis2 - 60%" xfId="83"/>
    <cellStyle name="Énfasis2 2" xfId="84"/>
    <cellStyle name="Énfasis3 - 20%" xfId="85"/>
    <cellStyle name="Énfasis3 - 40%" xfId="86"/>
    <cellStyle name="Énfasis3 - 60%" xfId="87"/>
    <cellStyle name="Énfasis3 2" xfId="88"/>
    <cellStyle name="Énfasis4 - 20%" xfId="89"/>
    <cellStyle name="Énfasis4 - 40%" xfId="90"/>
    <cellStyle name="Énfasis4 - 60%" xfId="91"/>
    <cellStyle name="Énfasis4 2" xfId="92"/>
    <cellStyle name="Énfasis5 - 20%" xfId="93"/>
    <cellStyle name="Énfasis5 - 40%" xfId="94"/>
    <cellStyle name="Énfasis5 - 60%" xfId="95"/>
    <cellStyle name="Énfasis5 2" xfId="96"/>
    <cellStyle name="Énfasis6 - 20%" xfId="97"/>
    <cellStyle name="Énfasis6 - 40%" xfId="98"/>
    <cellStyle name="Énfasis6 - 60%" xfId="99"/>
    <cellStyle name="Énfasis6 2" xfId="100"/>
    <cellStyle name="ENTERO" xfId="101"/>
    <cellStyle name="Entrada 2" xfId="102"/>
    <cellStyle name="Estilo 1" xfId="103"/>
    <cellStyle name="Euro" xfId="104"/>
    <cellStyle name="Euro 2" xfId="105"/>
    <cellStyle name="Euro 2 2" xfId="106"/>
    <cellStyle name="Euro 3" xfId="107"/>
    <cellStyle name="Euro_Libro1" xfId="108"/>
    <cellStyle name="Explanatory Text" xfId="109"/>
    <cellStyle name="F2" xfId="110"/>
    <cellStyle name="F3" xfId="111"/>
    <cellStyle name="F4" xfId="112"/>
    <cellStyle name="F5" xfId="113"/>
    <cellStyle name="F6" xfId="114"/>
    <cellStyle name="F7" xfId="115"/>
    <cellStyle name="F8" xfId="116"/>
    <cellStyle name="Fixed" xfId="117"/>
    <cellStyle name="Good" xfId="118"/>
    <cellStyle name="GRADOSMINSEG" xfId="119"/>
    <cellStyle name="Heading 1" xfId="120"/>
    <cellStyle name="Heading 2" xfId="121"/>
    <cellStyle name="Heading 3" xfId="122"/>
    <cellStyle name="Heading 4" xfId="123"/>
    <cellStyle name="Heading1" xfId="124"/>
    <cellStyle name="Heading2" xfId="125"/>
    <cellStyle name="Hipervínculo 2" xfId="126"/>
    <cellStyle name="Incorrecto 2" xfId="127"/>
    <cellStyle name="Input" xfId="128"/>
    <cellStyle name="Linked Cell" xfId="129"/>
    <cellStyle name="MILE DE MILLONES" xfId="130"/>
    <cellStyle name="MILES" xfId="131"/>
    <cellStyle name="Millares" xfId="436" builtinId="3"/>
    <cellStyle name="Millares [0] 2" xfId="132"/>
    <cellStyle name="Millares [0] 2 10" xfId="133"/>
    <cellStyle name="Millares [0] 2 2" xfId="134"/>
    <cellStyle name="Millares [0] 2 3" xfId="135"/>
    <cellStyle name="Millares [0] 2 4" xfId="136"/>
    <cellStyle name="Millares [0] 2 5" xfId="137"/>
    <cellStyle name="Millares [0] 2 6" xfId="138"/>
    <cellStyle name="Millares [0] 2 7" xfId="139"/>
    <cellStyle name="Millares [0] 2 8" xfId="140"/>
    <cellStyle name="Millares [0] 2 9" xfId="141"/>
    <cellStyle name="Millares [0] 3" xfId="142"/>
    <cellStyle name="Millares [0] 3 10" xfId="143"/>
    <cellStyle name="Millares [0] 3 2" xfId="144"/>
    <cellStyle name="Millares [0] 3 3" xfId="145"/>
    <cellStyle name="Millares [0] 3 4" xfId="146"/>
    <cellStyle name="Millares [0] 3 5" xfId="147"/>
    <cellStyle name="Millares [0] 3 6" xfId="148"/>
    <cellStyle name="Millares [0] 3 7" xfId="149"/>
    <cellStyle name="Millares [0] 3 8" xfId="150"/>
    <cellStyle name="Millares [0] 3 9" xfId="151"/>
    <cellStyle name="Millares [0] 4" xfId="152"/>
    <cellStyle name="Millares [0] 4 10" xfId="153"/>
    <cellStyle name="Millares [0] 4 2" xfId="154"/>
    <cellStyle name="Millares [0] 4 3" xfId="155"/>
    <cellStyle name="Millares [0] 4 4" xfId="156"/>
    <cellStyle name="Millares [0] 4 5" xfId="157"/>
    <cellStyle name="Millares [0] 4 6" xfId="158"/>
    <cellStyle name="Millares [0] 4 7" xfId="159"/>
    <cellStyle name="Millares [0] 4 8" xfId="160"/>
    <cellStyle name="Millares [0] 4 9" xfId="161"/>
    <cellStyle name="Millares [0] 5" xfId="162"/>
    <cellStyle name="Millares [0] 5 2" xfId="163"/>
    <cellStyle name="Millares 10" xfId="164"/>
    <cellStyle name="Millares 10 2" xfId="165"/>
    <cellStyle name="Millares 10 2 2" xfId="166"/>
    <cellStyle name="Millares 10 3" xfId="167"/>
    <cellStyle name="Millares 10 3 2" xfId="168"/>
    <cellStyle name="Millares 10 4" xfId="169"/>
    <cellStyle name="Millares 10 4 2" xfId="170"/>
    <cellStyle name="Millares 10 5" xfId="171"/>
    <cellStyle name="Millares 10 6" xfId="172"/>
    <cellStyle name="Millares 11" xfId="173"/>
    <cellStyle name="Millares 12" xfId="174"/>
    <cellStyle name="Millares 13" xfId="175"/>
    <cellStyle name="Millares 14" xfId="176"/>
    <cellStyle name="Millares 15" xfId="177"/>
    <cellStyle name="Millares 16" xfId="178"/>
    <cellStyle name="Millares 17" xfId="179"/>
    <cellStyle name="Millares 18" xfId="180"/>
    <cellStyle name="Millares 19" xfId="181"/>
    <cellStyle name="Millares 2" xfId="182"/>
    <cellStyle name="Millares 2 10" xfId="183"/>
    <cellStyle name="Millares 2 11" xfId="184"/>
    <cellStyle name="Millares 2 2" xfId="185"/>
    <cellStyle name="Millares 2 2 2" xfId="186"/>
    <cellStyle name="Millares 2 3" xfId="187"/>
    <cellStyle name="Millares 2 3 2" xfId="188"/>
    <cellStyle name="Millares 2 4" xfId="189"/>
    <cellStyle name="Millares 2 5" xfId="190"/>
    <cellStyle name="Millares 2 6" xfId="191"/>
    <cellStyle name="Millares 2 7" xfId="192"/>
    <cellStyle name="Millares 2 8" xfId="193"/>
    <cellStyle name="Millares 2 9" xfId="194"/>
    <cellStyle name="Millares 2_Libro1" xfId="195"/>
    <cellStyle name="Millares 20" xfId="196"/>
    <cellStyle name="Millares 21" xfId="197"/>
    <cellStyle name="Millares 22" xfId="198"/>
    <cellStyle name="Millares 23" xfId="199"/>
    <cellStyle name="Millares 24" xfId="200"/>
    <cellStyle name="Millares 25" xfId="201"/>
    <cellStyle name="Millares 26" xfId="202"/>
    <cellStyle name="Millares 27" xfId="203"/>
    <cellStyle name="Millares 28" xfId="204"/>
    <cellStyle name="Millares 29" xfId="205"/>
    <cellStyle name="Millares 3" xfId="206"/>
    <cellStyle name="Millares 3 10" xfId="207"/>
    <cellStyle name="Millares 3 2" xfId="208"/>
    <cellStyle name="Millares 3 3" xfId="209"/>
    <cellStyle name="Millares 3 4" xfId="210"/>
    <cellStyle name="Millares 3 5" xfId="211"/>
    <cellStyle name="Millares 3 6" xfId="212"/>
    <cellStyle name="Millares 3 7" xfId="213"/>
    <cellStyle name="Millares 3 8" xfId="214"/>
    <cellStyle name="Millares 3 9" xfId="215"/>
    <cellStyle name="Millares 3_6._Presupuesto General Señalización" xfId="216"/>
    <cellStyle name="Millares 30" xfId="217"/>
    <cellStyle name="Millares 31" xfId="218"/>
    <cellStyle name="Millares 32" xfId="219"/>
    <cellStyle name="Millares 33" xfId="220"/>
    <cellStyle name="Millares 34" xfId="221"/>
    <cellStyle name="Millares 35" xfId="222"/>
    <cellStyle name="Millares 36" xfId="223"/>
    <cellStyle name="Millares 37" xfId="224"/>
    <cellStyle name="Millares 38" xfId="225"/>
    <cellStyle name="Millares 39" xfId="226"/>
    <cellStyle name="Millares 4" xfId="227"/>
    <cellStyle name="Millares 4 2" xfId="228"/>
    <cellStyle name="Millares 40" xfId="229"/>
    <cellStyle name="Millares 41" xfId="230"/>
    <cellStyle name="Millares 42" xfId="231"/>
    <cellStyle name="Millares 43" xfId="232"/>
    <cellStyle name="Millares 44" xfId="233"/>
    <cellStyle name="Millares 45" xfId="234"/>
    <cellStyle name="Millares 46" xfId="235"/>
    <cellStyle name="Millares 47" xfId="236"/>
    <cellStyle name="Millares 48" xfId="237"/>
    <cellStyle name="Millares 49" xfId="238"/>
    <cellStyle name="Millares 5" xfId="239"/>
    <cellStyle name="Millares 5 2" xfId="240"/>
    <cellStyle name="Millares 5 2 2" xfId="241"/>
    <cellStyle name="Millares 5 3" xfId="242"/>
    <cellStyle name="Millares 50" xfId="243"/>
    <cellStyle name="Millares 51" xfId="244"/>
    <cellStyle name="Millares 52" xfId="245"/>
    <cellStyle name="Millares 53" xfId="246"/>
    <cellStyle name="Millares 54" xfId="247"/>
    <cellStyle name="Millares 55" xfId="248"/>
    <cellStyle name="Millares 56" xfId="249"/>
    <cellStyle name="Millares 57" xfId="250"/>
    <cellStyle name="Millares 58" xfId="251"/>
    <cellStyle name="Millares 59" xfId="252"/>
    <cellStyle name="Millares 6" xfId="253"/>
    <cellStyle name="Millares 6 2" xfId="254"/>
    <cellStyle name="Millares 6 2 2" xfId="255"/>
    <cellStyle name="Millares 6 3" xfId="256"/>
    <cellStyle name="Millares 60" xfId="257"/>
    <cellStyle name="Millares 61" xfId="258"/>
    <cellStyle name="Millares 62" xfId="259"/>
    <cellStyle name="Millares 63" xfId="260"/>
    <cellStyle name="Millares 64" xfId="261"/>
    <cellStyle name="Millares 65" xfId="262"/>
    <cellStyle name="Millares 66" xfId="263"/>
    <cellStyle name="Millares 7" xfId="264"/>
    <cellStyle name="Millares 7 2" xfId="265"/>
    <cellStyle name="Millares 7 2 2" xfId="266"/>
    <cellStyle name="Millares 7 3" xfId="267"/>
    <cellStyle name="Millares 8" xfId="268"/>
    <cellStyle name="Millares 8 2" xfId="269"/>
    <cellStyle name="Millares 8 2 2" xfId="270"/>
    <cellStyle name="Millares 8 3" xfId="271"/>
    <cellStyle name="Millares 8 3 2" xfId="272"/>
    <cellStyle name="Millares 8 4" xfId="273"/>
    <cellStyle name="Millares 8 4 2" xfId="274"/>
    <cellStyle name="Millares 8 5" xfId="275"/>
    <cellStyle name="Millares 8 5 2" xfId="276"/>
    <cellStyle name="Millares 8 6" xfId="277"/>
    <cellStyle name="Millares 8 7" xfId="278"/>
    <cellStyle name="Millares 9" xfId="279"/>
    <cellStyle name="Millares 9 2" xfId="280"/>
    <cellStyle name="Millares 9 2 2" xfId="281"/>
    <cellStyle name="Millares 9 3" xfId="282"/>
    <cellStyle name="MILLONES" xfId="283"/>
    <cellStyle name="Moneda" xfId="437" builtinId="4"/>
    <cellStyle name="Moneda [00]" xfId="284"/>
    <cellStyle name="Moneda [2]" xfId="285"/>
    <cellStyle name="Moneda 12" xfId="286"/>
    <cellStyle name="Moneda 2" xfId="5"/>
    <cellStyle name="Moneda 2 10" xfId="287"/>
    <cellStyle name="Moneda 2 11" xfId="288"/>
    <cellStyle name="Moneda 2 2" xfId="289"/>
    <cellStyle name="Moneda 2 2 2" xfId="290"/>
    <cellStyle name="Moneda 2 2 2 2" xfId="291"/>
    <cellStyle name="Moneda 2 2 3" xfId="292"/>
    <cellStyle name="Moneda 2 3" xfId="293"/>
    <cellStyle name="Moneda 2 4" xfId="294"/>
    <cellStyle name="Moneda 2 5" xfId="295"/>
    <cellStyle name="Moneda 2 6" xfId="296"/>
    <cellStyle name="Moneda 2 7" xfId="297"/>
    <cellStyle name="Moneda 2 8" xfId="298"/>
    <cellStyle name="Moneda 2 9" xfId="299"/>
    <cellStyle name="Moneda 3" xfId="300"/>
    <cellStyle name="Moneda 3 10" xfId="301"/>
    <cellStyle name="Moneda 3 11" xfId="302"/>
    <cellStyle name="Moneda 3 2" xfId="303"/>
    <cellStyle name="Moneda 3 2 2" xfId="304"/>
    <cellStyle name="Moneda 3 3" xfId="305"/>
    <cellStyle name="Moneda 3 4" xfId="306"/>
    <cellStyle name="Moneda 3 5" xfId="307"/>
    <cellStyle name="Moneda 3 6" xfId="308"/>
    <cellStyle name="Moneda 3 7" xfId="309"/>
    <cellStyle name="Moneda 3 8" xfId="310"/>
    <cellStyle name="Moneda 3 9" xfId="311"/>
    <cellStyle name="Moneda 3_PO BARBOSA PTO BERRIO 2" xfId="312"/>
    <cellStyle name="Moneda 4" xfId="313"/>
    <cellStyle name="Moneda 4 10" xfId="314"/>
    <cellStyle name="Moneda 4 2" xfId="315"/>
    <cellStyle name="Moneda 4 3" xfId="316"/>
    <cellStyle name="Moneda 4 4" xfId="317"/>
    <cellStyle name="Moneda 4 5" xfId="318"/>
    <cellStyle name="Moneda 4 6" xfId="319"/>
    <cellStyle name="Moneda 4 7" xfId="320"/>
    <cellStyle name="Moneda 4 8" xfId="321"/>
    <cellStyle name="Moneda 4 9" xfId="322"/>
    <cellStyle name="Moneda 5" xfId="323"/>
    <cellStyle name="Moneda 5 10" xfId="324"/>
    <cellStyle name="Moneda 5 2" xfId="325"/>
    <cellStyle name="Moneda 5 3" xfId="326"/>
    <cellStyle name="Moneda 5 4" xfId="327"/>
    <cellStyle name="Moneda 5 5" xfId="328"/>
    <cellStyle name="Moneda 5 6" xfId="329"/>
    <cellStyle name="Moneda 5 7" xfId="330"/>
    <cellStyle name="Moneda 5 8" xfId="331"/>
    <cellStyle name="Moneda 5 9" xfId="332"/>
    <cellStyle name="Moneda 6" xfId="333"/>
    <cellStyle name="Neutral 2" xfId="334"/>
    <cellStyle name="No. punto" xfId="335"/>
    <cellStyle name="Normal" xfId="0" builtinId="0"/>
    <cellStyle name="Normal 10" xfId="1"/>
    <cellStyle name="Normal 2" xfId="336"/>
    <cellStyle name="Normal 2 10" xfId="337"/>
    <cellStyle name="Normal 2 10 2" xfId="338"/>
    <cellStyle name="Normal 2 10 3" xfId="339"/>
    <cellStyle name="Normal 2 10_Estructura APU 2012 ANTG3f" xfId="340"/>
    <cellStyle name="Normal 2 2" xfId="2"/>
    <cellStyle name="Normal 2 2 2" xfId="341"/>
    <cellStyle name="Normal 2 3" xfId="342"/>
    <cellStyle name="Normal 2 3 2" xfId="343"/>
    <cellStyle name="Normal 2 4" xfId="344"/>
    <cellStyle name="Normal 2 5" xfId="345"/>
    <cellStyle name="Normal 2 6" xfId="346"/>
    <cellStyle name="Normal 2 7" xfId="347"/>
    <cellStyle name="Normal 2 8" xfId="348"/>
    <cellStyle name="Normal 2 9" xfId="349"/>
    <cellStyle name="Normal 2_APU 200 - 320 BORRADOR" xfId="350"/>
    <cellStyle name="Normal 3" xfId="351"/>
    <cellStyle name="Normal 3 10" xfId="352"/>
    <cellStyle name="Normal 3 2" xfId="353"/>
    <cellStyle name="Normal 3 2 2" xfId="354"/>
    <cellStyle name="Normal 3 2 2 2" xfId="355"/>
    <cellStyle name="Normal 3 2 2_Estructura APU 2012 ANT GRUPO 1f" xfId="356"/>
    <cellStyle name="Normal 3 2 3" xfId="357"/>
    <cellStyle name="Normal 3 2_Estructura APU 2012 ANT GRUPO 1f" xfId="358"/>
    <cellStyle name="Normal 3 3" xfId="359"/>
    <cellStyle name="Normal 3 4" xfId="360"/>
    <cellStyle name="Normal 3 5" xfId="361"/>
    <cellStyle name="Normal 3 6" xfId="362"/>
    <cellStyle name="Normal 3 7" xfId="363"/>
    <cellStyle name="Normal 3 8" xfId="364"/>
    <cellStyle name="Normal 3 9" xfId="365"/>
    <cellStyle name="Normal 3_Estructura APU 2012 ANT - concertada Grupo 6" xfId="366"/>
    <cellStyle name="Normal 4" xfId="4"/>
    <cellStyle name="Normal 4 2" xfId="367"/>
    <cellStyle name="Normal 4_Estructura APU 2012 ANTG3f" xfId="368"/>
    <cellStyle name="Normal 5" xfId="369"/>
    <cellStyle name="Normal 5 2" xfId="370"/>
    <cellStyle name="Normal 5 2 2" xfId="371"/>
    <cellStyle name="Normal 5 3" xfId="372"/>
    <cellStyle name="Normal 6" xfId="373"/>
    <cellStyle name="Normal 7" xfId="374"/>
    <cellStyle name="Normal 8" xfId="375"/>
    <cellStyle name="Normal 9" xfId="376"/>
    <cellStyle name="Notas 2" xfId="377"/>
    <cellStyle name="Note" xfId="378"/>
    <cellStyle name="Output" xfId="379"/>
    <cellStyle name="Percen - Modelo3" xfId="380"/>
    <cellStyle name="Percent" xfId="381"/>
    <cellStyle name="Porcentaje 2" xfId="382"/>
    <cellStyle name="Porcentaje 3" xfId="383"/>
    <cellStyle name="Porcentaje 4" xfId="384"/>
    <cellStyle name="Porcentaje 5" xfId="3"/>
    <cellStyle name="Porcentual 2" xfId="385"/>
    <cellStyle name="Porcentual 2 10" xfId="386"/>
    <cellStyle name="Porcentual 2 10 2" xfId="387"/>
    <cellStyle name="Porcentual 2 2" xfId="388"/>
    <cellStyle name="Porcentual 2 2 2" xfId="389"/>
    <cellStyle name="Porcentual 2 2 2 2" xfId="390"/>
    <cellStyle name="Porcentual 2 2 3" xfId="391"/>
    <cellStyle name="Porcentual 2 3" xfId="392"/>
    <cellStyle name="Porcentual 2 4" xfId="393"/>
    <cellStyle name="Porcentual 2 5" xfId="394"/>
    <cellStyle name="Porcentual 2 6" xfId="395"/>
    <cellStyle name="Porcentual 2 7" xfId="396"/>
    <cellStyle name="Porcentual 2 8" xfId="397"/>
    <cellStyle name="Porcentual 2 9" xfId="398"/>
    <cellStyle name="Porcentual 3" xfId="399"/>
    <cellStyle name="Porcentual 3 10" xfId="400"/>
    <cellStyle name="Porcentual 3 2" xfId="401"/>
    <cellStyle name="Porcentual 3 3" xfId="402"/>
    <cellStyle name="Porcentual 3 4" xfId="403"/>
    <cellStyle name="Porcentual 3 5" xfId="404"/>
    <cellStyle name="Porcentual 3 6" xfId="405"/>
    <cellStyle name="Porcentual 3 7" xfId="406"/>
    <cellStyle name="Porcentual 3 8" xfId="407"/>
    <cellStyle name="Porcentual 3 9" xfId="408"/>
    <cellStyle name="Porcentual 4" xfId="409"/>
    <cellStyle name="Porcentual 4 10" xfId="410"/>
    <cellStyle name="Porcentual 4 2" xfId="411"/>
    <cellStyle name="Porcentual 4 2 2" xfId="412"/>
    <cellStyle name="Porcentual 4 3" xfId="413"/>
    <cellStyle name="Porcentual 4 4" xfId="414"/>
    <cellStyle name="Porcentual 4 5" xfId="415"/>
    <cellStyle name="Porcentual 4 6" xfId="416"/>
    <cellStyle name="Porcentual 4 7" xfId="417"/>
    <cellStyle name="Porcentual 4 8" xfId="418"/>
    <cellStyle name="Porcentual 4 9" xfId="419"/>
    <cellStyle name="Porcentual 5" xfId="420"/>
    <cellStyle name="Porcentual 5 2" xfId="421"/>
    <cellStyle name="Porcentual 6" xfId="422"/>
    <cellStyle name="Porcentual 7" xfId="423"/>
    <cellStyle name="Salida 2" xfId="424"/>
    <cellStyle name="Texto de advertencia 2" xfId="425"/>
    <cellStyle name="Texto explicativo 2" xfId="426"/>
    <cellStyle name="Title" xfId="427"/>
    <cellStyle name="TITULO" xfId="428"/>
    <cellStyle name="Título 1 2" xfId="429"/>
    <cellStyle name="Título 2 2" xfId="430"/>
    <cellStyle name="Título 3 2" xfId="431"/>
    <cellStyle name="Título 4" xfId="432"/>
    <cellStyle name="Título de hoja" xfId="433"/>
    <cellStyle name="Total 2" xfId="434"/>
    <cellStyle name="Warning Text" xfId="4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3</xdr:col>
      <xdr:colOff>1152525</xdr:colOff>
      <xdr:row>4</xdr:row>
      <xdr:rowOff>238124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33349"/>
          <a:ext cx="2000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87922</xdr:colOff>
      <xdr:row>1</xdr:row>
      <xdr:rowOff>58615</xdr:rowOff>
    </xdr:from>
    <xdr:to>
      <xdr:col>2</xdr:col>
      <xdr:colOff>106972</xdr:colOff>
      <xdr:row>4</xdr:row>
      <xdr:rowOff>73269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153" y="227134"/>
          <a:ext cx="1572357" cy="527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58615</xdr:colOff>
      <xdr:row>1</xdr:row>
      <xdr:rowOff>43961</xdr:rowOff>
    </xdr:from>
    <xdr:to>
      <xdr:col>2</xdr:col>
      <xdr:colOff>77665</xdr:colOff>
      <xdr:row>4</xdr:row>
      <xdr:rowOff>58615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846" y="212480"/>
          <a:ext cx="1902069" cy="527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103438</xdr:colOff>
      <xdr:row>1</xdr:row>
      <xdr:rowOff>66372</xdr:rowOff>
    </xdr:from>
    <xdr:to>
      <xdr:col>2</xdr:col>
      <xdr:colOff>1411940</xdr:colOff>
      <xdr:row>4</xdr:row>
      <xdr:rowOff>81026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909" y="234460"/>
          <a:ext cx="1476590" cy="518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ADM%20VIAL%2003%20-%20CORDOBA/ESTADO%20DE%20RED/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7"/>
  <sheetViews>
    <sheetView showGridLines="0" tabSelected="1" workbookViewId="0">
      <selection activeCell="L6" sqref="L6"/>
    </sheetView>
  </sheetViews>
  <sheetFormatPr baseColWidth="10" defaultRowHeight="12" x14ac:dyDescent="0.25"/>
  <cols>
    <col min="1" max="1" width="2" style="87" customWidth="1"/>
    <col min="2" max="2" width="5.28515625" style="87" customWidth="1"/>
    <col min="3" max="3" width="7.85546875" style="87" bestFit="1" customWidth="1"/>
    <col min="4" max="4" width="25.7109375" style="87" customWidth="1"/>
    <col min="5" max="5" width="10" style="88" customWidth="1"/>
    <col min="6" max="6" width="11.28515625" style="87" customWidth="1"/>
    <col min="7" max="7" width="15.28515625" style="87" customWidth="1"/>
    <col min="8" max="8" width="23.140625" style="87" customWidth="1"/>
    <col min="9" max="9" width="18.7109375" style="87" customWidth="1"/>
    <col min="10" max="10" width="29.7109375" style="87" customWidth="1"/>
    <col min="11" max="11" width="11.42578125" style="87"/>
    <col min="12" max="12" width="11.42578125" style="228"/>
    <col min="13" max="16384" width="11.42578125" style="87"/>
  </cols>
  <sheetData>
    <row r="1" spans="2:15" ht="9" customHeight="1" thickBot="1" x14ac:dyDescent="0.3">
      <c r="K1" s="89"/>
      <c r="L1" s="227"/>
      <c r="M1" s="89"/>
      <c r="N1" s="89"/>
      <c r="O1" s="89"/>
    </row>
    <row r="2" spans="2:15" ht="21" customHeight="1" x14ac:dyDescent="0.25">
      <c r="B2" s="272" t="s">
        <v>0</v>
      </c>
      <c r="C2" s="273"/>
      <c r="D2" s="273"/>
      <c r="E2" s="273"/>
      <c r="F2" s="273"/>
      <c r="G2" s="273"/>
      <c r="H2" s="273"/>
      <c r="I2" s="273"/>
      <c r="J2" s="274"/>
      <c r="K2" s="89"/>
      <c r="L2" s="227"/>
      <c r="M2" s="89"/>
      <c r="N2" s="89"/>
      <c r="O2" s="89"/>
    </row>
    <row r="3" spans="2:15" x14ac:dyDescent="0.25">
      <c r="B3" s="275" t="s">
        <v>53</v>
      </c>
      <c r="C3" s="276"/>
      <c r="D3" s="276"/>
      <c r="E3" s="276"/>
      <c r="F3" s="276"/>
      <c r="G3" s="276"/>
      <c r="H3" s="276"/>
      <c r="I3" s="276"/>
      <c r="J3" s="277"/>
      <c r="K3" s="89"/>
      <c r="L3" s="227"/>
      <c r="M3" s="89"/>
      <c r="N3" s="89"/>
      <c r="O3" s="89"/>
    </row>
    <row r="4" spans="2:15" x14ac:dyDescent="0.25">
      <c r="B4" s="278" t="s">
        <v>128</v>
      </c>
      <c r="C4" s="260"/>
      <c r="D4" s="260"/>
      <c r="E4" s="260"/>
      <c r="F4" s="260"/>
      <c r="G4" s="260"/>
      <c r="H4" s="260"/>
      <c r="I4" s="260"/>
      <c r="J4" s="279"/>
      <c r="K4" s="260"/>
      <c r="L4" s="260"/>
      <c r="M4" s="260"/>
      <c r="N4" s="260"/>
      <c r="O4" s="260"/>
    </row>
    <row r="5" spans="2:15" ht="21" customHeight="1" thickBot="1" x14ac:dyDescent="0.3">
      <c r="B5" s="261" t="s">
        <v>129</v>
      </c>
      <c r="C5" s="262"/>
      <c r="D5" s="262"/>
      <c r="E5" s="262"/>
      <c r="F5" s="262"/>
      <c r="G5" s="262"/>
      <c r="H5" s="262"/>
      <c r="I5" s="262"/>
      <c r="J5" s="263"/>
      <c r="K5" s="89"/>
      <c r="L5" s="227"/>
      <c r="M5" s="89"/>
      <c r="N5" s="89"/>
      <c r="O5" s="89"/>
    </row>
    <row r="6" spans="2:15" ht="21.75" customHeight="1" x14ac:dyDescent="0.25"/>
    <row r="7" spans="2:15" ht="21.75" customHeight="1" x14ac:dyDescent="0.25">
      <c r="B7" s="285" t="s">
        <v>54</v>
      </c>
      <c r="C7" s="285"/>
      <c r="D7" s="285"/>
      <c r="E7" s="90"/>
      <c r="F7" s="91"/>
      <c r="G7" s="92"/>
      <c r="H7" s="92"/>
      <c r="I7" s="92"/>
      <c r="J7" s="92"/>
    </row>
    <row r="8" spans="2:15" ht="6.75" customHeight="1" x14ac:dyDescent="0.25">
      <c r="B8" s="93"/>
      <c r="C8" s="93"/>
      <c r="D8" s="93"/>
      <c r="E8" s="94"/>
      <c r="F8" s="93"/>
    </row>
    <row r="9" spans="2:15" ht="6.75" customHeight="1" x14ac:dyDescent="0.25"/>
    <row r="10" spans="2:15" ht="6.75" customHeight="1" x14ac:dyDescent="0.25"/>
    <row r="11" spans="2:15" ht="9" customHeight="1" thickBot="1" x14ac:dyDescent="0.3">
      <c r="B11" s="95"/>
      <c r="C11" s="96"/>
      <c r="D11" s="96"/>
      <c r="E11" s="97"/>
      <c r="F11" s="96"/>
      <c r="G11" s="96"/>
      <c r="H11" s="96"/>
      <c r="I11" s="96"/>
      <c r="J11" s="98"/>
    </row>
    <row r="12" spans="2:15" s="105" customFormat="1" ht="61.5" customHeight="1" thickBot="1" x14ac:dyDescent="0.3">
      <c r="B12" s="99"/>
      <c r="C12" s="100" t="s">
        <v>58</v>
      </c>
      <c r="D12" s="101" t="s">
        <v>72</v>
      </c>
      <c r="E12" s="268" t="s">
        <v>115</v>
      </c>
      <c r="F12" s="269"/>
      <c r="G12" s="102" t="s">
        <v>117</v>
      </c>
      <c r="H12" s="103" t="s">
        <v>116</v>
      </c>
      <c r="I12" s="104" t="s">
        <v>74</v>
      </c>
      <c r="J12" s="103" t="s">
        <v>75</v>
      </c>
      <c r="L12" s="229"/>
    </row>
    <row r="13" spans="2:15" s="114" customFormat="1" ht="17.25" customHeight="1" thickBot="1" x14ac:dyDescent="0.3">
      <c r="B13" s="106" t="s">
        <v>55</v>
      </c>
      <c r="C13" s="147">
        <v>2015</v>
      </c>
      <c r="D13" s="108" t="s">
        <v>93</v>
      </c>
      <c r="E13" s="270">
        <f>+'SABER 3579'!H19</f>
        <v>0</v>
      </c>
      <c r="F13" s="271"/>
      <c r="G13" s="111">
        <f>+'SABER 3579'!H29</f>
        <v>0</v>
      </c>
      <c r="H13" s="112">
        <f>+ROUND(G13*E13,0)</f>
        <v>0</v>
      </c>
      <c r="I13" s="112">
        <f>+ROUND(H13*0.16,0)</f>
        <v>0</v>
      </c>
      <c r="J13" s="113">
        <f>+I13+H13</f>
        <v>0</v>
      </c>
      <c r="L13" s="230"/>
    </row>
    <row r="14" spans="2:15" s="114" customFormat="1" ht="3.75" customHeight="1" thickBot="1" x14ac:dyDescent="0.3">
      <c r="B14" s="115"/>
      <c r="C14" s="116"/>
      <c r="D14" s="117"/>
      <c r="E14" s="118"/>
      <c r="F14" s="119"/>
      <c r="G14" s="120"/>
      <c r="H14" s="121"/>
      <c r="I14" s="121"/>
      <c r="J14" s="120"/>
      <c r="L14" s="230"/>
    </row>
    <row r="15" spans="2:15" s="105" customFormat="1" ht="61.5" customHeight="1" thickBot="1" x14ac:dyDescent="0.3">
      <c r="B15" s="122"/>
      <c r="C15" s="257" t="s">
        <v>58</v>
      </c>
      <c r="D15" s="257" t="s">
        <v>72</v>
      </c>
      <c r="E15" s="258" t="s">
        <v>76</v>
      </c>
      <c r="F15" s="259" t="s">
        <v>92</v>
      </c>
      <c r="G15" s="259" t="s">
        <v>57</v>
      </c>
      <c r="H15" s="103" t="s">
        <v>73</v>
      </c>
      <c r="I15" s="104" t="s">
        <v>74</v>
      </c>
      <c r="J15" s="103" t="s">
        <v>75</v>
      </c>
      <c r="L15" s="229"/>
    </row>
    <row r="16" spans="2:15" s="114" customFormat="1" x14ac:dyDescent="0.25">
      <c r="B16" s="123" t="s">
        <v>130</v>
      </c>
      <c r="C16" s="252"/>
      <c r="D16" s="253" t="s">
        <v>80</v>
      </c>
      <c r="E16" s="254">
        <v>42</v>
      </c>
      <c r="F16" s="255">
        <v>0</v>
      </c>
      <c r="G16" s="256">
        <f>+'COSTO PRUEBA 15'!M70</f>
        <v>0</v>
      </c>
      <c r="H16" s="129">
        <f t="shared" ref="H16:H22" si="0">+ROUND(G16*E16,0)</f>
        <v>0</v>
      </c>
      <c r="I16" s="129">
        <f t="shared" ref="I16:I34" si="1">+ROUND(H16*0.16,0)</f>
        <v>0</v>
      </c>
      <c r="J16" s="130">
        <f t="shared" ref="J16:J22" si="2">+I16+H16</f>
        <v>0</v>
      </c>
      <c r="L16" s="230"/>
    </row>
    <row r="17" spans="2:13" s="114" customFormat="1" x14ac:dyDescent="0.25">
      <c r="B17" s="123" t="s">
        <v>59</v>
      </c>
      <c r="C17" s="124"/>
      <c r="D17" s="125" t="s">
        <v>81</v>
      </c>
      <c r="E17" s="126">
        <v>240</v>
      </c>
      <c r="F17" s="127">
        <v>0</v>
      </c>
      <c r="G17" s="128">
        <f>+'COSTO PRUEBA 15'!Q70</f>
        <v>0</v>
      </c>
      <c r="H17" s="129">
        <f t="shared" si="0"/>
        <v>0</v>
      </c>
      <c r="I17" s="129">
        <f t="shared" si="1"/>
        <v>0</v>
      </c>
      <c r="J17" s="130">
        <f t="shared" si="2"/>
        <v>0</v>
      </c>
      <c r="L17" s="230"/>
    </row>
    <row r="18" spans="2:13" s="114" customFormat="1" x14ac:dyDescent="0.25">
      <c r="B18" s="123" t="s">
        <v>60</v>
      </c>
      <c r="C18" s="124"/>
      <c r="D18" s="125" t="s">
        <v>91</v>
      </c>
      <c r="E18" s="126">
        <v>490</v>
      </c>
      <c r="F18" s="127">
        <v>0</v>
      </c>
      <c r="G18" s="128">
        <f>+'COSTO PRUEBA 15'!I70</f>
        <v>0</v>
      </c>
      <c r="H18" s="129">
        <f t="shared" si="0"/>
        <v>0</v>
      </c>
      <c r="I18" s="129">
        <f t="shared" si="1"/>
        <v>0</v>
      </c>
      <c r="J18" s="130">
        <f t="shared" si="2"/>
        <v>0</v>
      </c>
      <c r="L18" s="230"/>
    </row>
    <row r="19" spans="2:13" s="114" customFormat="1" x14ac:dyDescent="0.25">
      <c r="B19" s="123" t="s">
        <v>61</v>
      </c>
      <c r="C19" s="124"/>
      <c r="D19" s="125" t="s">
        <v>90</v>
      </c>
      <c r="E19" s="126">
        <v>8</v>
      </c>
      <c r="F19" s="127">
        <v>0</v>
      </c>
      <c r="G19" s="128">
        <f>+'COSTO PRUEBA 15'!U70</f>
        <v>0</v>
      </c>
      <c r="H19" s="129">
        <f t="shared" si="0"/>
        <v>0</v>
      </c>
      <c r="I19" s="129">
        <f t="shared" si="1"/>
        <v>0</v>
      </c>
      <c r="J19" s="130">
        <f t="shared" si="2"/>
        <v>0</v>
      </c>
      <c r="L19" s="230"/>
    </row>
    <row r="20" spans="2:13" s="114" customFormat="1" x14ac:dyDescent="0.25">
      <c r="B20" s="123" t="s">
        <v>62</v>
      </c>
      <c r="C20" s="124">
        <v>2015</v>
      </c>
      <c r="D20" s="131" t="s">
        <v>65</v>
      </c>
      <c r="E20" s="126">
        <v>14765</v>
      </c>
      <c r="F20" s="127">
        <v>0</v>
      </c>
      <c r="G20" s="128">
        <f>+'COSTO PRUEBA 15'!E70</f>
        <v>0</v>
      </c>
      <c r="H20" s="129">
        <f t="shared" si="0"/>
        <v>0</v>
      </c>
      <c r="I20" s="129">
        <f t="shared" si="1"/>
        <v>0</v>
      </c>
      <c r="J20" s="130">
        <f t="shared" si="2"/>
        <v>0</v>
      </c>
      <c r="L20" s="230"/>
    </row>
    <row r="21" spans="2:13" s="114" customFormat="1" x14ac:dyDescent="0.25">
      <c r="B21" s="123" t="s">
        <v>63</v>
      </c>
      <c r="C21" s="124"/>
      <c r="D21" s="125" t="s">
        <v>83</v>
      </c>
      <c r="E21" s="126">
        <v>400</v>
      </c>
      <c r="F21" s="127">
        <v>0</v>
      </c>
      <c r="G21" s="128">
        <f>+'COSTO PRUEBA 15'!Y70</f>
        <v>0</v>
      </c>
      <c r="H21" s="129">
        <f t="shared" si="0"/>
        <v>0</v>
      </c>
      <c r="I21" s="129">
        <f t="shared" si="1"/>
        <v>0</v>
      </c>
      <c r="J21" s="130">
        <f t="shared" si="2"/>
        <v>0</v>
      </c>
      <c r="L21" s="230"/>
    </row>
    <row r="22" spans="2:13" s="114" customFormat="1" ht="12.75" thickBot="1" x14ac:dyDescent="0.3">
      <c r="B22" s="159" t="s">
        <v>64</v>
      </c>
      <c r="C22" s="160"/>
      <c r="D22" s="161" t="s">
        <v>84</v>
      </c>
      <c r="E22" s="162">
        <v>2000</v>
      </c>
      <c r="F22" s="163">
        <v>0</v>
      </c>
      <c r="G22" s="164">
        <f>+'COSTO PRUEBA 15'!AC70</f>
        <v>0</v>
      </c>
      <c r="H22" s="165">
        <f t="shared" si="0"/>
        <v>0</v>
      </c>
      <c r="I22" s="165">
        <f t="shared" si="1"/>
        <v>0</v>
      </c>
      <c r="J22" s="166">
        <f t="shared" si="2"/>
        <v>0</v>
      </c>
      <c r="L22" s="230"/>
    </row>
    <row r="23" spans="2:13" s="114" customFormat="1" ht="12.75" thickBot="1" x14ac:dyDescent="0.3">
      <c r="B23" s="265" t="s">
        <v>118</v>
      </c>
      <c r="C23" s="266"/>
      <c r="D23" s="266"/>
      <c r="E23" s="266"/>
      <c r="F23" s="266"/>
      <c r="G23" s="267"/>
      <c r="H23" s="167">
        <f>+SUM(H13:H22)</f>
        <v>0</v>
      </c>
      <c r="I23" s="168">
        <f>+SUM(I13:I22)</f>
        <v>0</v>
      </c>
      <c r="J23" s="156">
        <f>+SUM(J13:J22)</f>
        <v>0</v>
      </c>
      <c r="L23" s="230"/>
    </row>
    <row r="24" spans="2:13" s="114" customFormat="1" ht="3" customHeight="1" thickBot="1" x14ac:dyDescent="0.3">
      <c r="B24" s="115"/>
      <c r="C24" s="115"/>
      <c r="D24" s="115"/>
      <c r="E24" s="115"/>
      <c r="F24" s="115"/>
      <c r="G24" s="115"/>
      <c r="H24" s="148"/>
      <c r="I24" s="148"/>
      <c r="J24" s="148"/>
      <c r="L24" s="230"/>
    </row>
    <row r="25" spans="2:13" s="114" customFormat="1" x14ac:dyDescent="0.25">
      <c r="B25" s="149" t="s">
        <v>68</v>
      </c>
      <c r="C25" s="150">
        <v>2016</v>
      </c>
      <c r="D25" s="155" t="s">
        <v>66</v>
      </c>
      <c r="E25" s="151">
        <v>10914</v>
      </c>
      <c r="F25" s="152">
        <v>0</v>
      </c>
      <c r="G25" s="152">
        <f>+'PRUEBAS 16-18'!E70</f>
        <v>0</v>
      </c>
      <c r="H25" s="153">
        <f t="shared" ref="H25:H28" si="3">+ROUND(G25*E25,0)</f>
        <v>0</v>
      </c>
      <c r="I25" s="153">
        <f t="shared" si="1"/>
        <v>0</v>
      </c>
      <c r="J25" s="154">
        <f t="shared" ref="J25:J28" si="4">+I25+H25</f>
        <v>0</v>
      </c>
      <c r="L25" s="230"/>
    </row>
    <row r="26" spans="2:13" s="114" customFormat="1" ht="24" x14ac:dyDescent="0.25">
      <c r="B26" s="123" t="s">
        <v>69</v>
      </c>
      <c r="C26" s="124">
        <v>2016</v>
      </c>
      <c r="D26" s="131" t="s">
        <v>67</v>
      </c>
      <c r="E26" s="126">
        <v>4090</v>
      </c>
      <c r="F26" s="127">
        <v>0</v>
      </c>
      <c r="G26" s="127">
        <f>+'PRUEBAS 16-18'!I70</f>
        <v>0</v>
      </c>
      <c r="H26" s="129">
        <f t="shared" si="3"/>
        <v>0</v>
      </c>
      <c r="I26" s="129">
        <f t="shared" si="1"/>
        <v>0</v>
      </c>
      <c r="J26" s="130">
        <f t="shared" si="4"/>
        <v>0</v>
      </c>
      <c r="K26" s="226"/>
      <c r="L26" s="230"/>
      <c r="M26" s="132"/>
    </row>
    <row r="27" spans="2:13" s="114" customFormat="1" x14ac:dyDescent="0.25">
      <c r="B27" s="123" t="s">
        <v>70</v>
      </c>
      <c r="C27" s="124">
        <v>2016</v>
      </c>
      <c r="D27" s="131" t="s">
        <v>52</v>
      </c>
      <c r="E27" s="126">
        <v>42432</v>
      </c>
      <c r="F27" s="127">
        <v>0</v>
      </c>
      <c r="G27" s="127">
        <f>+'PRUEBAS 16-18'!ML70</f>
        <v>0</v>
      </c>
      <c r="H27" s="129">
        <f t="shared" si="3"/>
        <v>0</v>
      </c>
      <c r="I27" s="129">
        <f t="shared" si="1"/>
        <v>0</v>
      </c>
      <c r="J27" s="130">
        <f t="shared" si="4"/>
        <v>0</v>
      </c>
      <c r="K27" s="226"/>
      <c r="L27" s="230"/>
    </row>
    <row r="28" spans="2:13" s="114" customFormat="1" ht="12.75" thickBot="1" x14ac:dyDescent="0.3">
      <c r="B28" s="159" t="s">
        <v>121</v>
      </c>
      <c r="C28" s="160">
        <v>2016</v>
      </c>
      <c r="D28" s="169" t="s">
        <v>65</v>
      </c>
      <c r="E28" s="162">
        <v>15060</v>
      </c>
      <c r="F28" s="170">
        <v>0.05</v>
      </c>
      <c r="G28" s="164">
        <f>+ROUND(G20*(1+F28),0)</f>
        <v>0</v>
      </c>
      <c r="H28" s="165">
        <f t="shared" si="3"/>
        <v>0</v>
      </c>
      <c r="I28" s="165">
        <f t="shared" si="1"/>
        <v>0</v>
      </c>
      <c r="J28" s="166">
        <f t="shared" si="4"/>
        <v>0</v>
      </c>
      <c r="L28" s="230"/>
    </row>
    <row r="29" spans="2:13" s="114" customFormat="1" ht="15.75" customHeight="1" thickBot="1" x14ac:dyDescent="0.3">
      <c r="B29" s="265" t="s">
        <v>119</v>
      </c>
      <c r="C29" s="266"/>
      <c r="D29" s="266"/>
      <c r="E29" s="266"/>
      <c r="F29" s="266"/>
      <c r="G29" s="267"/>
      <c r="H29" s="168">
        <f>+SUM(H19:H28)</f>
        <v>0</v>
      </c>
      <c r="I29" s="168">
        <f t="shared" ref="I29" si="5">+SUM(I19:I28)</f>
        <v>0</v>
      </c>
      <c r="J29" s="168">
        <f t="shared" ref="J29" si="6">+SUM(J19:J28)</f>
        <v>0</v>
      </c>
      <c r="L29" s="230"/>
    </row>
    <row r="30" spans="2:13" s="114" customFormat="1" ht="12.75" thickBot="1" x14ac:dyDescent="0.3">
      <c r="B30" s="157"/>
      <c r="C30" s="157"/>
      <c r="D30" s="157"/>
      <c r="E30" s="157"/>
      <c r="F30" s="157"/>
      <c r="G30" s="157"/>
      <c r="H30" s="148"/>
      <c r="I30" s="148"/>
      <c r="J30" s="148"/>
      <c r="L30" s="230"/>
    </row>
    <row r="31" spans="2:13" s="114" customFormat="1" x14ac:dyDescent="0.25">
      <c r="B31" s="149" t="s">
        <v>122</v>
      </c>
      <c r="C31" s="150">
        <v>2017</v>
      </c>
      <c r="D31" s="155" t="s">
        <v>66</v>
      </c>
      <c r="E31" s="151">
        <v>11132</v>
      </c>
      <c r="F31" s="158">
        <v>0.05</v>
      </c>
      <c r="G31" s="171">
        <f>+ROUND(G25*(1+F31),0)</f>
        <v>0</v>
      </c>
      <c r="H31" s="153">
        <f t="shared" ref="H31:H34" si="7">+ROUND(G31*E31,0)</f>
        <v>0</v>
      </c>
      <c r="I31" s="153">
        <f t="shared" si="1"/>
        <v>0</v>
      </c>
      <c r="J31" s="154">
        <f t="shared" ref="J31:J34" si="8">+I31+H31</f>
        <v>0</v>
      </c>
      <c r="L31" s="230"/>
    </row>
    <row r="32" spans="2:13" s="114" customFormat="1" ht="24" x14ac:dyDescent="0.25">
      <c r="B32" s="123" t="s">
        <v>123</v>
      </c>
      <c r="C32" s="124">
        <v>2017</v>
      </c>
      <c r="D32" s="131" t="s">
        <v>67</v>
      </c>
      <c r="E32" s="126">
        <v>4172</v>
      </c>
      <c r="F32" s="133">
        <v>0.05</v>
      </c>
      <c r="G32" s="164">
        <f>+ROUND(G26*(1+F32),0)</f>
        <v>0</v>
      </c>
      <c r="H32" s="129">
        <f t="shared" si="7"/>
        <v>0</v>
      </c>
      <c r="I32" s="129">
        <f t="shared" si="1"/>
        <v>0</v>
      </c>
      <c r="J32" s="130">
        <f t="shared" si="8"/>
        <v>0</v>
      </c>
      <c r="L32" s="230"/>
    </row>
    <row r="33" spans="2:12" s="114" customFormat="1" x14ac:dyDescent="0.25">
      <c r="B33" s="123" t="s">
        <v>124</v>
      </c>
      <c r="C33" s="124">
        <v>2017</v>
      </c>
      <c r="D33" s="131" t="s">
        <v>52</v>
      </c>
      <c r="E33" s="126">
        <v>43281</v>
      </c>
      <c r="F33" s="133">
        <v>0.05</v>
      </c>
      <c r="G33" s="164">
        <f>+ROUND(G27*(1+F33),0)</f>
        <v>0</v>
      </c>
      <c r="H33" s="129">
        <f t="shared" si="7"/>
        <v>0</v>
      </c>
      <c r="I33" s="129">
        <f t="shared" si="1"/>
        <v>0</v>
      </c>
      <c r="J33" s="130">
        <f t="shared" si="8"/>
        <v>0</v>
      </c>
      <c r="L33" s="230"/>
    </row>
    <row r="34" spans="2:12" s="114" customFormat="1" ht="12.75" thickBot="1" x14ac:dyDescent="0.3">
      <c r="B34" s="134" t="s">
        <v>125</v>
      </c>
      <c r="C34" s="135">
        <v>2017</v>
      </c>
      <c r="D34" s="136" t="s">
        <v>65</v>
      </c>
      <c r="E34" s="137">
        <v>15361</v>
      </c>
      <c r="F34" s="172">
        <v>0.05</v>
      </c>
      <c r="G34" s="173">
        <f>+ROUND(G28*(1+F34),0)</f>
        <v>0</v>
      </c>
      <c r="H34" s="112">
        <f t="shared" si="7"/>
        <v>0</v>
      </c>
      <c r="I34" s="112">
        <f t="shared" si="1"/>
        <v>0</v>
      </c>
      <c r="J34" s="113">
        <f t="shared" si="8"/>
        <v>0</v>
      </c>
      <c r="L34" s="230"/>
    </row>
    <row r="35" spans="2:12" s="114" customFormat="1" ht="15.75" customHeight="1" thickBot="1" x14ac:dyDescent="0.3">
      <c r="B35" s="265" t="s">
        <v>120</v>
      </c>
      <c r="C35" s="266"/>
      <c r="D35" s="266"/>
      <c r="E35" s="266"/>
      <c r="F35" s="266"/>
      <c r="G35" s="267"/>
      <c r="H35" s="168">
        <f>+SUM(H31:H34)</f>
        <v>0</v>
      </c>
      <c r="I35" s="168">
        <f t="shared" ref="I35:J35" si="9">+SUM(I31:I34)</f>
        <v>0</v>
      </c>
      <c r="J35" s="168">
        <f t="shared" si="9"/>
        <v>0</v>
      </c>
      <c r="L35" s="230"/>
    </row>
    <row r="36" spans="2:12" s="114" customFormat="1" ht="12.75" thickBot="1" x14ac:dyDescent="0.3">
      <c r="B36" s="157"/>
      <c r="C36" s="157"/>
      <c r="D36" s="157"/>
      <c r="E36" s="157"/>
      <c r="F36" s="157"/>
      <c r="G36" s="157"/>
      <c r="H36" s="148"/>
      <c r="I36" s="148"/>
      <c r="J36" s="148"/>
      <c r="L36" s="230"/>
    </row>
    <row r="37" spans="2:12" s="114" customFormat="1" ht="15.75" customHeight="1" thickBot="1" x14ac:dyDescent="0.3">
      <c r="B37" s="106" t="s">
        <v>126</v>
      </c>
      <c r="C37" s="107">
        <v>2018</v>
      </c>
      <c r="D37" s="108" t="s">
        <v>66</v>
      </c>
      <c r="E37" s="109">
        <v>11355</v>
      </c>
      <c r="F37" s="110"/>
      <c r="G37" s="111">
        <f>+ROUND(G31*(1+F37),0)</f>
        <v>0</v>
      </c>
      <c r="H37" s="174">
        <f t="shared" ref="H37" si="10">+ROUND(G37*E37,0)</f>
        <v>0</v>
      </c>
      <c r="I37" s="174">
        <f t="shared" ref="I37" si="11">+ROUND(H37*0.16,0)</f>
        <v>0</v>
      </c>
      <c r="J37" s="175">
        <f t="shared" ref="J37" si="12">+I37+H37</f>
        <v>0</v>
      </c>
      <c r="L37" s="230"/>
    </row>
    <row r="38" spans="2:12" ht="13.9" customHeight="1" thickBot="1" x14ac:dyDescent="0.3">
      <c r="B38" s="138"/>
      <c r="C38" s="93"/>
      <c r="D38" s="93"/>
    </row>
    <row r="39" spans="2:12" ht="12.75" thickBot="1" x14ac:dyDescent="0.3">
      <c r="B39" s="282" t="s">
        <v>131</v>
      </c>
      <c r="C39" s="283"/>
      <c r="D39" s="283"/>
      <c r="E39" s="283"/>
      <c r="F39" s="283"/>
      <c r="G39" s="284"/>
      <c r="H39" s="176">
        <f>+H37+H35+H29+H23</f>
        <v>0</v>
      </c>
      <c r="I39" s="176">
        <f t="shared" ref="I39:J39" si="13">+I37+I35+I29+I23</f>
        <v>0</v>
      </c>
      <c r="J39" s="176">
        <f t="shared" si="13"/>
        <v>0</v>
      </c>
    </row>
    <row r="40" spans="2:12" x14ac:dyDescent="0.25">
      <c r="B40" s="115"/>
      <c r="C40" s="115"/>
      <c r="D40" s="115"/>
      <c r="E40" s="139"/>
      <c r="F40" s="115"/>
      <c r="G40" s="115"/>
      <c r="H40" s="115"/>
      <c r="I40" s="115"/>
      <c r="J40" s="140"/>
    </row>
    <row r="41" spans="2:12" x14ac:dyDescent="0.25">
      <c r="B41" s="115"/>
      <c r="C41" s="115"/>
      <c r="D41" s="115"/>
      <c r="E41" s="139"/>
      <c r="F41" s="115"/>
      <c r="G41" s="115"/>
      <c r="H41" s="115"/>
      <c r="I41" s="115"/>
      <c r="J41" s="140"/>
    </row>
    <row r="42" spans="2:12" x14ac:dyDescent="0.25">
      <c r="B42" s="115"/>
      <c r="C42" s="115"/>
      <c r="D42" s="115"/>
      <c r="E42" s="139"/>
      <c r="F42" s="115"/>
      <c r="G42" s="115"/>
      <c r="H42" s="115"/>
      <c r="I42" s="115"/>
      <c r="J42" s="140"/>
    </row>
    <row r="43" spans="2:12" x14ac:dyDescent="0.25">
      <c r="B43" s="115"/>
      <c r="C43" s="115"/>
      <c r="D43" s="115"/>
      <c r="E43" s="139"/>
      <c r="F43" s="115"/>
      <c r="G43" s="115"/>
      <c r="H43" s="115"/>
      <c r="I43" s="115"/>
      <c r="J43" s="140"/>
    </row>
    <row r="44" spans="2:12" x14ac:dyDescent="0.25">
      <c r="B44" s="141"/>
      <c r="C44" s="92"/>
      <c r="D44" s="92"/>
    </row>
    <row r="45" spans="2:12" x14ac:dyDescent="0.25">
      <c r="B45" s="281" t="s">
        <v>56</v>
      </c>
      <c r="C45" s="281"/>
      <c r="D45" s="281"/>
    </row>
    <row r="46" spans="2:12" x14ac:dyDescent="0.25">
      <c r="B46" s="142"/>
      <c r="C46" s="142"/>
      <c r="D46" s="142"/>
    </row>
    <row r="47" spans="2:12" x14ac:dyDescent="0.25">
      <c r="B47" s="264" t="s">
        <v>132</v>
      </c>
      <c r="C47" s="264"/>
      <c r="D47" s="264"/>
      <c r="E47" s="264"/>
      <c r="F47" s="264"/>
      <c r="G47" s="264"/>
      <c r="H47" s="264"/>
      <c r="I47" s="264"/>
      <c r="J47" s="264"/>
    </row>
    <row r="48" spans="2:12" ht="21" customHeight="1" x14ac:dyDescent="0.25">
      <c r="B48" s="419" t="s">
        <v>35</v>
      </c>
      <c r="C48" s="419"/>
      <c r="D48" s="419"/>
      <c r="E48" s="419"/>
      <c r="F48" s="419"/>
      <c r="G48" s="419"/>
      <c r="H48" s="419"/>
      <c r="I48" s="419"/>
      <c r="J48" s="419"/>
    </row>
    <row r="49" spans="2:10" x14ac:dyDescent="0.2">
      <c r="B49" s="143"/>
      <c r="C49" s="143"/>
      <c r="D49" s="143"/>
      <c r="E49" s="144"/>
      <c r="F49" s="143"/>
      <c r="G49" s="143"/>
      <c r="H49" s="145"/>
      <c r="I49" s="145"/>
      <c r="J49" s="145"/>
    </row>
    <row r="50" spans="2:10" ht="63" customHeight="1" x14ac:dyDescent="0.25">
      <c r="B50" s="280"/>
      <c r="C50" s="280"/>
      <c r="D50" s="280"/>
      <c r="E50" s="280"/>
      <c r="F50" s="280"/>
      <c r="G50" s="280"/>
      <c r="H50" s="280"/>
      <c r="I50" s="280"/>
      <c r="J50" s="280"/>
    </row>
    <row r="51" spans="2:10" x14ac:dyDescent="0.25">
      <c r="B51" s="145"/>
      <c r="C51" s="145"/>
      <c r="D51" s="145"/>
      <c r="E51" s="146"/>
      <c r="F51" s="145"/>
      <c r="G51" s="145"/>
      <c r="H51" s="145"/>
      <c r="I51" s="145"/>
      <c r="J51" s="145"/>
    </row>
    <row r="52" spans="2:10" x14ac:dyDescent="0.25">
      <c r="B52" s="145"/>
      <c r="C52" s="145"/>
      <c r="D52" s="145"/>
      <c r="E52" s="146"/>
      <c r="F52" s="145"/>
      <c r="G52" s="145"/>
      <c r="H52" s="145"/>
      <c r="I52" s="145"/>
      <c r="J52" s="145"/>
    </row>
    <row r="53" spans="2:10" x14ac:dyDescent="0.25">
      <c r="B53" s="145"/>
      <c r="C53" s="145"/>
      <c r="D53" s="145"/>
      <c r="E53" s="146"/>
      <c r="F53" s="145"/>
      <c r="G53" s="145"/>
      <c r="H53" s="145"/>
      <c r="I53" s="145"/>
      <c r="J53" s="145"/>
    </row>
    <row r="54" spans="2:10" x14ac:dyDescent="0.25">
      <c r="B54" s="145"/>
      <c r="C54" s="145"/>
      <c r="D54" s="145"/>
      <c r="E54" s="146"/>
      <c r="F54" s="145"/>
      <c r="G54" s="145"/>
      <c r="H54" s="145"/>
      <c r="I54" s="145"/>
      <c r="J54" s="145"/>
    </row>
    <row r="55" spans="2:10" x14ac:dyDescent="0.25">
      <c r="B55" s="145"/>
      <c r="C55" s="145"/>
      <c r="D55" s="145"/>
      <c r="E55" s="146"/>
      <c r="F55" s="145"/>
      <c r="G55" s="145"/>
      <c r="H55" s="145"/>
      <c r="I55" s="145"/>
      <c r="J55" s="145"/>
    </row>
    <row r="56" spans="2:10" x14ac:dyDescent="0.25">
      <c r="B56" s="145"/>
      <c r="C56" s="145"/>
      <c r="D56" s="145"/>
      <c r="E56" s="146"/>
      <c r="F56" s="145"/>
      <c r="G56" s="145"/>
      <c r="H56" s="145"/>
      <c r="I56" s="145"/>
      <c r="J56" s="145"/>
    </row>
    <row r="68" spans="2:2" x14ac:dyDescent="0.25">
      <c r="B68" s="145"/>
    </row>
    <row r="69" spans="2:2" x14ac:dyDescent="0.25">
      <c r="B69" s="145"/>
    </row>
    <row r="70" spans="2:2" x14ac:dyDescent="0.25">
      <c r="B70" s="145"/>
    </row>
    <row r="71" spans="2:2" x14ac:dyDescent="0.25">
      <c r="B71" s="145"/>
    </row>
    <row r="72" spans="2:2" x14ac:dyDescent="0.25">
      <c r="B72" s="145"/>
    </row>
    <row r="73" spans="2:2" x14ac:dyDescent="0.25">
      <c r="B73" s="145"/>
    </row>
    <row r="74" spans="2:2" x14ac:dyDescent="0.25">
      <c r="B74" s="145"/>
    </row>
    <row r="75" spans="2:2" x14ac:dyDescent="0.25">
      <c r="B75" s="145"/>
    </row>
    <row r="76" spans="2:2" x14ac:dyDescent="0.25">
      <c r="B76" s="145"/>
    </row>
    <row r="77" spans="2:2" x14ac:dyDescent="0.25">
      <c r="B77" s="145"/>
    </row>
    <row r="78" spans="2:2" x14ac:dyDescent="0.25">
      <c r="B78" s="145"/>
    </row>
    <row r="79" spans="2:2" x14ac:dyDescent="0.25">
      <c r="B79" s="145"/>
    </row>
    <row r="80" spans="2:2" x14ac:dyDescent="0.25">
      <c r="B80" s="145"/>
    </row>
    <row r="81" spans="2:2" x14ac:dyDescent="0.25">
      <c r="B81" s="145"/>
    </row>
    <row r="82" spans="2:2" x14ac:dyDescent="0.25">
      <c r="B82" s="145"/>
    </row>
    <row r="83" spans="2:2" x14ac:dyDescent="0.25">
      <c r="B83" s="145"/>
    </row>
    <row r="84" spans="2:2" x14ac:dyDescent="0.25">
      <c r="B84" s="145"/>
    </row>
    <row r="85" spans="2:2" x14ac:dyDescent="0.25">
      <c r="B85" s="145"/>
    </row>
    <row r="86" spans="2:2" x14ac:dyDescent="0.25">
      <c r="B86" s="145"/>
    </row>
    <row r="87" spans="2:2" x14ac:dyDescent="0.25">
      <c r="B87" s="145"/>
    </row>
    <row r="88" spans="2:2" x14ac:dyDescent="0.25">
      <c r="B88" s="145"/>
    </row>
    <row r="89" spans="2:2" x14ac:dyDescent="0.25">
      <c r="B89" s="145"/>
    </row>
    <row r="90" spans="2:2" x14ac:dyDescent="0.25">
      <c r="B90" s="145"/>
    </row>
    <row r="91" spans="2:2" x14ac:dyDescent="0.25">
      <c r="B91" s="145"/>
    </row>
    <row r="92" spans="2:2" x14ac:dyDescent="0.25">
      <c r="B92" s="145"/>
    </row>
    <row r="93" spans="2:2" x14ac:dyDescent="0.25">
      <c r="B93" s="145"/>
    </row>
    <row r="94" spans="2:2" x14ac:dyDescent="0.25">
      <c r="B94" s="145"/>
    </row>
    <row r="95" spans="2:2" x14ac:dyDescent="0.25">
      <c r="B95" s="145"/>
    </row>
    <row r="96" spans="2:2" x14ac:dyDescent="0.25">
      <c r="B96" s="145"/>
    </row>
    <row r="97" spans="2:2" x14ac:dyDescent="0.25">
      <c r="B97" s="145"/>
    </row>
    <row r="98" spans="2:2" x14ac:dyDescent="0.25">
      <c r="B98" s="145"/>
    </row>
    <row r="99" spans="2:2" x14ac:dyDescent="0.25">
      <c r="B99" s="145"/>
    </row>
    <row r="100" spans="2:2" x14ac:dyDescent="0.25">
      <c r="B100" s="145"/>
    </row>
    <row r="101" spans="2:2" x14ac:dyDescent="0.25">
      <c r="B101" s="145"/>
    </row>
    <row r="102" spans="2:2" x14ac:dyDescent="0.25">
      <c r="B102" s="145"/>
    </row>
    <row r="103" spans="2:2" x14ac:dyDescent="0.25">
      <c r="B103" s="145"/>
    </row>
    <row r="104" spans="2:2" x14ac:dyDescent="0.25">
      <c r="B104" s="145"/>
    </row>
    <row r="105" spans="2:2" x14ac:dyDescent="0.25">
      <c r="B105" s="145"/>
    </row>
    <row r="106" spans="2:2" x14ac:dyDescent="0.25">
      <c r="B106" s="145"/>
    </row>
    <row r="107" spans="2:2" x14ac:dyDescent="0.25">
      <c r="B107" s="145"/>
    </row>
    <row r="108" spans="2:2" x14ac:dyDescent="0.25">
      <c r="B108" s="145"/>
    </row>
    <row r="109" spans="2:2" x14ac:dyDescent="0.25">
      <c r="B109" s="145"/>
    </row>
    <row r="110" spans="2:2" x14ac:dyDescent="0.25">
      <c r="B110" s="145"/>
    </row>
    <row r="111" spans="2:2" x14ac:dyDescent="0.25">
      <c r="B111" s="145"/>
    </row>
    <row r="112" spans="2:2" x14ac:dyDescent="0.25">
      <c r="B112" s="145"/>
    </row>
    <row r="113" spans="2:2" x14ac:dyDescent="0.25">
      <c r="B113" s="145"/>
    </row>
    <row r="114" spans="2:2" x14ac:dyDescent="0.25">
      <c r="B114" s="145"/>
    </row>
    <row r="115" spans="2:2" x14ac:dyDescent="0.25">
      <c r="B115" s="145"/>
    </row>
    <row r="116" spans="2:2" x14ac:dyDescent="0.25">
      <c r="B116" s="145"/>
    </row>
    <row r="117" spans="2:2" x14ac:dyDescent="0.25">
      <c r="B117" s="145"/>
    </row>
    <row r="118" spans="2:2" x14ac:dyDescent="0.25">
      <c r="B118" s="145"/>
    </row>
    <row r="119" spans="2:2" x14ac:dyDescent="0.25">
      <c r="B119" s="145"/>
    </row>
    <row r="120" spans="2:2" x14ac:dyDescent="0.25">
      <c r="B120" s="145"/>
    </row>
    <row r="121" spans="2:2" x14ac:dyDescent="0.25">
      <c r="B121" s="145"/>
    </row>
    <row r="122" spans="2:2" x14ac:dyDescent="0.25">
      <c r="B122" s="145"/>
    </row>
    <row r="123" spans="2:2" x14ac:dyDescent="0.25">
      <c r="B123" s="145"/>
    </row>
    <row r="124" spans="2:2" x14ac:dyDescent="0.25">
      <c r="B124" s="145"/>
    </row>
    <row r="125" spans="2:2" x14ac:dyDescent="0.25">
      <c r="B125" s="145"/>
    </row>
    <row r="126" spans="2:2" x14ac:dyDescent="0.25">
      <c r="B126" s="145"/>
    </row>
    <row r="127" spans="2:2" x14ac:dyDescent="0.25">
      <c r="B127" s="145"/>
    </row>
    <row r="128" spans="2:2" x14ac:dyDescent="0.25">
      <c r="B128" s="145"/>
    </row>
    <row r="129" spans="2:2" x14ac:dyDescent="0.25">
      <c r="B129" s="145"/>
    </row>
    <row r="130" spans="2:2" x14ac:dyDescent="0.25">
      <c r="B130" s="145"/>
    </row>
    <row r="131" spans="2:2" x14ac:dyDescent="0.25">
      <c r="B131" s="145"/>
    </row>
    <row r="132" spans="2:2" x14ac:dyDescent="0.25">
      <c r="B132" s="145"/>
    </row>
    <row r="133" spans="2:2" x14ac:dyDescent="0.25">
      <c r="B133" s="145"/>
    </row>
    <row r="134" spans="2:2" x14ac:dyDescent="0.25">
      <c r="B134" s="145"/>
    </row>
    <row r="135" spans="2:2" x14ac:dyDescent="0.25">
      <c r="B135" s="145"/>
    </row>
    <row r="136" spans="2:2" x14ac:dyDescent="0.25">
      <c r="B136" s="145"/>
    </row>
    <row r="137" spans="2:2" x14ac:dyDescent="0.25">
      <c r="B137" s="145"/>
    </row>
    <row r="138" spans="2:2" x14ac:dyDescent="0.25">
      <c r="B138" s="145"/>
    </row>
    <row r="139" spans="2:2" x14ac:dyDescent="0.25">
      <c r="B139" s="145"/>
    </row>
    <row r="140" spans="2:2" x14ac:dyDescent="0.25">
      <c r="B140" s="145"/>
    </row>
    <row r="141" spans="2:2" x14ac:dyDescent="0.25">
      <c r="B141" s="145"/>
    </row>
    <row r="142" spans="2:2" x14ac:dyDescent="0.25">
      <c r="B142" s="145"/>
    </row>
    <row r="143" spans="2:2" x14ac:dyDescent="0.25">
      <c r="B143" s="145"/>
    </row>
    <row r="144" spans="2:2" x14ac:dyDescent="0.25">
      <c r="B144" s="145"/>
    </row>
    <row r="145" spans="2:2" x14ac:dyDescent="0.25">
      <c r="B145" s="145"/>
    </row>
    <row r="146" spans="2:2" x14ac:dyDescent="0.25">
      <c r="B146" s="145"/>
    </row>
    <row r="147" spans="2:2" x14ac:dyDescent="0.25">
      <c r="B147" s="145"/>
    </row>
    <row r="148" spans="2:2" x14ac:dyDescent="0.25">
      <c r="B148" s="145"/>
    </row>
    <row r="149" spans="2:2" x14ac:dyDescent="0.25">
      <c r="B149" s="145"/>
    </row>
    <row r="150" spans="2:2" x14ac:dyDescent="0.25">
      <c r="B150" s="145"/>
    </row>
    <row r="151" spans="2:2" x14ac:dyDescent="0.25">
      <c r="B151" s="145"/>
    </row>
    <row r="152" spans="2:2" x14ac:dyDescent="0.25">
      <c r="B152" s="145"/>
    </row>
    <row r="153" spans="2:2" x14ac:dyDescent="0.25">
      <c r="B153" s="145"/>
    </row>
    <row r="154" spans="2:2" x14ac:dyDescent="0.25">
      <c r="B154" s="145"/>
    </row>
    <row r="155" spans="2:2" x14ac:dyDescent="0.25">
      <c r="B155" s="145"/>
    </row>
    <row r="156" spans="2:2" x14ac:dyDescent="0.25">
      <c r="B156" s="145"/>
    </row>
    <row r="157" spans="2:2" x14ac:dyDescent="0.25">
      <c r="B157" s="145"/>
    </row>
    <row r="158" spans="2:2" x14ac:dyDescent="0.25">
      <c r="B158" s="145"/>
    </row>
    <row r="159" spans="2:2" x14ac:dyDescent="0.25">
      <c r="B159" s="145"/>
    </row>
    <row r="160" spans="2:2" x14ac:dyDescent="0.25">
      <c r="B160" s="145"/>
    </row>
    <row r="161" spans="2:2" x14ac:dyDescent="0.25">
      <c r="B161" s="145"/>
    </row>
    <row r="162" spans="2:2" x14ac:dyDescent="0.25">
      <c r="B162" s="145"/>
    </row>
    <row r="163" spans="2:2" x14ac:dyDescent="0.25">
      <c r="B163" s="145"/>
    </row>
    <row r="164" spans="2:2" x14ac:dyDescent="0.25">
      <c r="B164" s="145"/>
    </row>
    <row r="165" spans="2:2" x14ac:dyDescent="0.25">
      <c r="B165" s="145"/>
    </row>
    <row r="166" spans="2:2" x14ac:dyDescent="0.25">
      <c r="B166" s="145"/>
    </row>
    <row r="167" spans="2:2" x14ac:dyDescent="0.25">
      <c r="B167" s="145"/>
    </row>
    <row r="168" spans="2:2" x14ac:dyDescent="0.25">
      <c r="B168" s="145"/>
    </row>
    <row r="169" spans="2:2" x14ac:dyDescent="0.25">
      <c r="B169" s="145"/>
    </row>
    <row r="170" spans="2:2" x14ac:dyDescent="0.25">
      <c r="B170" s="145"/>
    </row>
    <row r="171" spans="2:2" x14ac:dyDescent="0.25">
      <c r="B171" s="145"/>
    </row>
    <row r="172" spans="2:2" x14ac:dyDescent="0.25">
      <c r="B172" s="145"/>
    </row>
    <row r="173" spans="2:2" x14ac:dyDescent="0.25">
      <c r="B173" s="145"/>
    </row>
    <row r="174" spans="2:2" x14ac:dyDescent="0.25">
      <c r="B174" s="145"/>
    </row>
    <row r="175" spans="2:2" x14ac:dyDescent="0.25">
      <c r="B175" s="145"/>
    </row>
    <row r="176" spans="2:2" x14ac:dyDescent="0.25">
      <c r="B176" s="145"/>
    </row>
    <row r="177" spans="2:2" x14ac:dyDescent="0.25">
      <c r="B177" s="145"/>
    </row>
    <row r="178" spans="2:2" x14ac:dyDescent="0.25">
      <c r="B178" s="145"/>
    </row>
    <row r="179" spans="2:2" x14ac:dyDescent="0.25">
      <c r="B179" s="145"/>
    </row>
    <row r="180" spans="2:2" x14ac:dyDescent="0.25">
      <c r="B180" s="145"/>
    </row>
    <row r="181" spans="2:2" x14ac:dyDescent="0.25">
      <c r="B181" s="145"/>
    </row>
    <row r="182" spans="2:2" x14ac:dyDescent="0.25">
      <c r="B182" s="145"/>
    </row>
    <row r="183" spans="2:2" x14ac:dyDescent="0.25">
      <c r="B183" s="145"/>
    </row>
    <row r="184" spans="2:2" x14ac:dyDescent="0.25">
      <c r="B184" s="145"/>
    </row>
    <row r="185" spans="2:2" x14ac:dyDescent="0.25">
      <c r="B185" s="145"/>
    </row>
    <row r="186" spans="2:2" x14ac:dyDescent="0.25">
      <c r="B186" s="145"/>
    </row>
    <row r="187" spans="2:2" x14ac:dyDescent="0.25">
      <c r="B187" s="145"/>
    </row>
    <row r="188" spans="2:2" x14ac:dyDescent="0.25">
      <c r="B188" s="145"/>
    </row>
    <row r="189" spans="2:2" x14ac:dyDescent="0.25">
      <c r="B189" s="145"/>
    </row>
    <row r="190" spans="2:2" x14ac:dyDescent="0.25">
      <c r="B190" s="145"/>
    </row>
    <row r="191" spans="2:2" x14ac:dyDescent="0.25">
      <c r="B191" s="145"/>
    </row>
    <row r="192" spans="2:2" x14ac:dyDescent="0.25">
      <c r="B192" s="145"/>
    </row>
    <row r="193" spans="2:2" x14ac:dyDescent="0.25">
      <c r="B193" s="145"/>
    </row>
    <row r="194" spans="2:2" x14ac:dyDescent="0.25">
      <c r="B194" s="145"/>
    </row>
    <row r="195" spans="2:2" x14ac:dyDescent="0.25">
      <c r="B195" s="145"/>
    </row>
    <row r="196" spans="2:2" x14ac:dyDescent="0.25">
      <c r="B196" s="145"/>
    </row>
    <row r="197" spans="2:2" x14ac:dyDescent="0.25">
      <c r="B197" s="145"/>
    </row>
    <row r="198" spans="2:2" x14ac:dyDescent="0.25">
      <c r="B198" s="145"/>
    </row>
    <row r="199" spans="2:2" x14ac:dyDescent="0.25">
      <c r="B199" s="145"/>
    </row>
    <row r="200" spans="2:2" x14ac:dyDescent="0.25">
      <c r="B200" s="145"/>
    </row>
    <row r="201" spans="2:2" x14ac:dyDescent="0.25">
      <c r="B201" s="145"/>
    </row>
    <row r="202" spans="2:2" x14ac:dyDescent="0.25">
      <c r="B202" s="145"/>
    </row>
    <row r="203" spans="2:2" x14ac:dyDescent="0.25">
      <c r="B203" s="145"/>
    </row>
    <row r="204" spans="2:2" x14ac:dyDescent="0.25">
      <c r="B204" s="145"/>
    </row>
    <row r="205" spans="2:2" x14ac:dyDescent="0.25">
      <c r="B205" s="145"/>
    </row>
    <row r="206" spans="2:2" x14ac:dyDescent="0.25">
      <c r="B206" s="145"/>
    </row>
    <row r="207" spans="2:2" x14ac:dyDescent="0.25">
      <c r="B207" s="145"/>
    </row>
  </sheetData>
  <mergeCells count="16">
    <mergeCell ref="B2:J2"/>
    <mergeCell ref="B3:J3"/>
    <mergeCell ref="B4:J4"/>
    <mergeCell ref="B50:J50"/>
    <mergeCell ref="B45:D45"/>
    <mergeCell ref="B39:G39"/>
    <mergeCell ref="B7:D7"/>
    <mergeCell ref="K4:O4"/>
    <mergeCell ref="B5:J5"/>
    <mergeCell ref="B47:J47"/>
    <mergeCell ref="B48:J48"/>
    <mergeCell ref="B23:G23"/>
    <mergeCell ref="E12:F12"/>
    <mergeCell ref="E13:F13"/>
    <mergeCell ref="B29:G29"/>
    <mergeCell ref="B35:G35"/>
  </mergeCells>
  <pageMargins left="0.23622047244094491" right="0.27559055118110237" top="0.59055118110236227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3"/>
  <sheetViews>
    <sheetView showGridLines="0" topLeftCell="J1" workbookViewId="0">
      <selection activeCell="AA1" sqref="AA1:AA1048576"/>
    </sheetView>
  </sheetViews>
  <sheetFormatPr baseColWidth="10" defaultColWidth="11.42578125" defaultRowHeight="12.75" x14ac:dyDescent="0.2"/>
  <cols>
    <col min="1" max="1" width="1.7109375" style="188" customWidth="1"/>
    <col min="2" max="2" width="23.28515625" style="38" customWidth="1"/>
    <col min="3" max="3" width="17" style="341" customWidth="1"/>
    <col min="4" max="4" width="9.5703125" style="188" customWidth="1"/>
    <col min="5" max="5" width="16.85546875" style="188" customWidth="1"/>
    <col min="6" max="6" width="0.5703125" style="188" customWidth="1"/>
    <col min="7" max="7" width="9.5703125" style="352" bestFit="1" customWidth="1"/>
    <col min="8" max="8" width="12" style="188" customWidth="1"/>
    <col min="9" max="9" width="16.85546875" style="188" customWidth="1"/>
    <col min="10" max="10" width="0.5703125" style="188" customWidth="1"/>
    <col min="11" max="11" width="18" style="352" customWidth="1"/>
    <col min="12" max="12" width="12" style="188" customWidth="1"/>
    <col min="13" max="13" width="16.85546875" style="188" customWidth="1"/>
    <col min="14" max="14" width="0.5703125" style="188" customWidth="1"/>
    <col min="15" max="15" width="5.85546875" style="352" customWidth="1"/>
    <col min="16" max="16" width="12" style="188" customWidth="1"/>
    <col min="17" max="17" width="16.85546875" style="188" customWidth="1"/>
    <col min="18" max="18" width="0.5703125" style="188" customWidth="1"/>
    <col min="19" max="19" width="6.42578125" style="352" customWidth="1"/>
    <col min="20" max="20" width="12" style="188" customWidth="1"/>
    <col min="21" max="21" width="16.85546875" style="188" customWidth="1"/>
    <col min="22" max="22" width="0.5703125" style="188" customWidth="1"/>
    <col min="23" max="23" width="6.42578125" style="352" customWidth="1"/>
    <col min="24" max="24" width="10.7109375" style="188" customWidth="1"/>
    <col min="25" max="25" width="16.85546875" style="188" customWidth="1"/>
    <col min="26" max="26" width="0.5703125" style="188" customWidth="1"/>
    <col min="27" max="27" width="5.7109375" style="352" bestFit="1" customWidth="1"/>
    <col min="28" max="28" width="10.7109375" style="188" customWidth="1"/>
    <col min="29" max="29" width="16.85546875" style="188" customWidth="1"/>
    <col min="30" max="16384" width="11.42578125" style="188"/>
  </cols>
  <sheetData>
    <row r="1" spans="2:29" ht="13.5" thickBot="1" x14ac:dyDescent="0.25"/>
    <row r="2" spans="2:29" ht="15" customHeight="1" x14ac:dyDescent="0.2">
      <c r="B2" s="307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9"/>
    </row>
    <row r="3" spans="2:29" ht="12.75" customHeight="1" x14ac:dyDescent="0.2">
      <c r="B3" s="313" t="s">
        <v>1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5"/>
    </row>
    <row r="4" spans="2:29" ht="12.75" customHeight="1" x14ac:dyDescent="0.2">
      <c r="B4" s="316" t="s">
        <v>48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8"/>
    </row>
    <row r="5" spans="2:29" ht="13.5" customHeight="1" thickBot="1" x14ac:dyDescent="0.25">
      <c r="B5" s="310" t="s">
        <v>49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2"/>
    </row>
    <row r="6" spans="2:29" x14ac:dyDescent="0.2">
      <c r="B6" s="180"/>
      <c r="C6" s="342"/>
      <c r="D6" s="180"/>
      <c r="E6" s="180"/>
      <c r="F6" s="180"/>
      <c r="G6" s="353"/>
      <c r="H6" s="180"/>
      <c r="I6" s="180"/>
      <c r="J6" s="180"/>
      <c r="K6" s="353"/>
      <c r="L6" s="180"/>
      <c r="M6" s="180"/>
      <c r="N6" s="180"/>
      <c r="O6" s="353"/>
      <c r="P6" s="180"/>
      <c r="Q6" s="180"/>
      <c r="R6" s="180"/>
      <c r="S6" s="353"/>
      <c r="T6" s="180"/>
      <c r="U6" s="180"/>
      <c r="V6" s="180"/>
      <c r="W6" s="353"/>
      <c r="X6" s="180"/>
      <c r="Y6" s="180"/>
      <c r="Z6" s="180"/>
      <c r="AA6" s="353"/>
      <c r="AB6" s="180"/>
      <c r="AC6" s="180"/>
    </row>
    <row r="7" spans="2:29" ht="26.25" thickBot="1" x14ac:dyDescent="0.25">
      <c r="B7" s="181" t="s">
        <v>50</v>
      </c>
      <c r="C7" s="306"/>
      <c r="D7" s="306"/>
      <c r="E7" s="306"/>
      <c r="F7" s="306"/>
      <c r="G7" s="306"/>
      <c r="H7" s="306"/>
      <c r="I7" s="306"/>
      <c r="J7" s="306"/>
    </row>
    <row r="8" spans="2:29" x14ac:dyDescent="0.2">
      <c r="B8" s="180"/>
      <c r="C8" s="342"/>
      <c r="D8" s="180"/>
      <c r="E8" s="180"/>
      <c r="F8" s="180"/>
      <c r="G8" s="353"/>
      <c r="H8" s="180"/>
      <c r="I8" s="180"/>
      <c r="J8" s="180"/>
      <c r="K8" s="353"/>
      <c r="L8" s="180"/>
      <c r="M8" s="180"/>
      <c r="N8" s="180"/>
      <c r="O8" s="353"/>
      <c r="P8" s="180"/>
      <c r="Q8" s="180"/>
      <c r="R8" s="180"/>
      <c r="S8" s="353"/>
      <c r="T8" s="180"/>
      <c r="U8" s="180"/>
      <c r="V8" s="180"/>
      <c r="W8" s="353"/>
      <c r="X8" s="180"/>
      <c r="Y8" s="180"/>
      <c r="Z8" s="180"/>
      <c r="AA8" s="353"/>
      <c r="AB8" s="180"/>
      <c r="AC8" s="180"/>
    </row>
    <row r="9" spans="2:29" ht="13.5" thickBot="1" x14ac:dyDescent="0.25">
      <c r="B9" s="180"/>
      <c r="C9" s="342"/>
      <c r="D9" s="180"/>
      <c r="E9" s="180"/>
      <c r="F9" s="180"/>
      <c r="G9" s="353"/>
      <c r="H9" s="180"/>
      <c r="I9" s="180"/>
      <c r="J9" s="180"/>
      <c r="K9" s="353"/>
      <c r="L9" s="180"/>
      <c r="M9" s="180"/>
      <c r="N9" s="180"/>
      <c r="O9" s="353"/>
      <c r="P9" s="180"/>
      <c r="Q9" s="180"/>
      <c r="R9" s="180"/>
      <c r="S9" s="353"/>
      <c r="T9" s="180"/>
      <c r="U9" s="180"/>
      <c r="V9" s="180"/>
      <c r="W9" s="353"/>
      <c r="X9" s="180"/>
      <c r="Y9" s="180"/>
      <c r="Z9" s="180"/>
      <c r="AA9" s="353"/>
      <c r="AB9" s="180"/>
      <c r="AC9" s="180"/>
    </row>
    <row r="10" spans="2:29" ht="15.75" customHeight="1" thickBot="1" x14ac:dyDescent="0.25">
      <c r="B10" s="288" t="s">
        <v>45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90"/>
    </row>
    <row r="11" spans="2:29" ht="15.75" customHeight="1" thickBot="1" x14ac:dyDescent="0.25">
      <c r="B11" s="286" t="s">
        <v>2</v>
      </c>
      <c r="C11" s="299" t="s">
        <v>85</v>
      </c>
      <c r="D11" s="300"/>
      <c r="E11" s="300"/>
      <c r="F11" s="213"/>
      <c r="G11" s="300" t="s">
        <v>79</v>
      </c>
      <c r="H11" s="300"/>
      <c r="I11" s="301"/>
      <c r="J11" s="213"/>
      <c r="K11" s="299" t="s">
        <v>80</v>
      </c>
      <c r="L11" s="300"/>
      <c r="M11" s="301"/>
      <c r="N11" s="213"/>
      <c r="O11" s="299" t="s">
        <v>81</v>
      </c>
      <c r="P11" s="300"/>
      <c r="Q11" s="301"/>
      <c r="R11" s="213"/>
      <c r="S11" s="299" t="s">
        <v>82</v>
      </c>
      <c r="T11" s="300"/>
      <c r="U11" s="301"/>
      <c r="V11" s="213"/>
      <c r="W11" s="299" t="s">
        <v>83</v>
      </c>
      <c r="X11" s="300"/>
      <c r="Y11" s="301"/>
      <c r="Z11" s="213"/>
      <c r="AA11" s="299" t="s">
        <v>84</v>
      </c>
      <c r="AB11" s="300"/>
      <c r="AC11" s="301"/>
    </row>
    <row r="12" spans="2:29" ht="45.75" thickBot="1" x14ac:dyDescent="0.25">
      <c r="B12" s="287"/>
      <c r="C12" s="343" t="s">
        <v>3</v>
      </c>
      <c r="D12" s="3" t="s">
        <v>33</v>
      </c>
      <c r="E12" s="179" t="s">
        <v>77</v>
      </c>
      <c r="F12" s="177"/>
      <c r="G12" s="354" t="s">
        <v>3</v>
      </c>
      <c r="H12" s="3" t="s">
        <v>33</v>
      </c>
      <c r="I12" s="179" t="s">
        <v>77</v>
      </c>
      <c r="J12" s="177"/>
      <c r="K12" s="360" t="s">
        <v>3</v>
      </c>
      <c r="L12" s="3" t="s">
        <v>33</v>
      </c>
      <c r="M12" s="179" t="s">
        <v>77</v>
      </c>
      <c r="N12" s="177"/>
      <c r="O12" s="360" t="s">
        <v>3</v>
      </c>
      <c r="P12" s="3" t="s">
        <v>33</v>
      </c>
      <c r="Q12" s="179" t="s">
        <v>77</v>
      </c>
      <c r="R12" s="177"/>
      <c r="S12" s="360" t="s">
        <v>3</v>
      </c>
      <c r="T12" s="3" t="s">
        <v>33</v>
      </c>
      <c r="U12" s="179" t="s">
        <v>77</v>
      </c>
      <c r="V12" s="177"/>
      <c r="W12" s="360" t="s">
        <v>3</v>
      </c>
      <c r="X12" s="3" t="s">
        <v>33</v>
      </c>
      <c r="Y12" s="179" t="s">
        <v>77</v>
      </c>
      <c r="Z12" s="177"/>
      <c r="AA12" s="360" t="s">
        <v>3</v>
      </c>
      <c r="AB12" s="3" t="s">
        <v>33</v>
      </c>
      <c r="AC12" s="4" t="s">
        <v>77</v>
      </c>
    </row>
    <row r="13" spans="2:29" x14ac:dyDescent="0.2">
      <c r="B13" s="9" t="s">
        <v>24</v>
      </c>
      <c r="C13" s="344"/>
      <c r="D13" s="189">
        <v>14765</v>
      </c>
      <c r="E13" s="190">
        <f>+ROUND(C13/D13,0)</f>
        <v>0</v>
      </c>
      <c r="F13" s="191"/>
      <c r="G13" s="355"/>
      <c r="H13" s="189">
        <v>490</v>
      </c>
      <c r="I13" s="190">
        <f>+ROUND(G13/H13,0)</f>
        <v>0</v>
      </c>
      <c r="J13" s="191"/>
      <c r="K13" s="368"/>
      <c r="L13" s="189">
        <v>42</v>
      </c>
      <c r="M13" s="190">
        <f>+ROUND(K13/L13,0)</f>
        <v>0</v>
      </c>
      <c r="N13" s="191"/>
      <c r="O13" s="368"/>
      <c r="P13" s="189">
        <v>240</v>
      </c>
      <c r="Q13" s="190">
        <f>+ROUND(O13/P13,0)</f>
        <v>0</v>
      </c>
      <c r="R13" s="191"/>
      <c r="S13" s="368"/>
      <c r="T13" s="189">
        <v>4</v>
      </c>
      <c r="U13" s="190">
        <f>+ROUND(S13/T13,0)</f>
        <v>0</v>
      </c>
      <c r="V13" s="191"/>
      <c r="W13" s="368"/>
      <c r="X13" s="189">
        <v>400</v>
      </c>
      <c r="Y13" s="190">
        <f>+ROUND(W13/X13,0)</f>
        <v>0</v>
      </c>
      <c r="Z13" s="191"/>
      <c r="AA13" s="368"/>
      <c r="AB13" s="189">
        <v>2000</v>
      </c>
      <c r="AC13" s="214">
        <f>+ROUND(AA13/AB13,0)</f>
        <v>0</v>
      </c>
    </row>
    <row r="14" spans="2:29" x14ac:dyDescent="0.2">
      <c r="B14" s="7" t="s">
        <v>25</v>
      </c>
      <c r="C14" s="345"/>
      <c r="D14" s="189">
        <f t="shared" ref="D14:D20" si="0">+D13</f>
        <v>14765</v>
      </c>
      <c r="E14" s="190">
        <f t="shared" ref="E14:E20" si="1">+ROUND(C14/D14,0)</f>
        <v>0</v>
      </c>
      <c r="F14" s="191"/>
      <c r="G14" s="356"/>
      <c r="H14" s="189">
        <f t="shared" ref="H14:H20" si="2">+H13</f>
        <v>490</v>
      </c>
      <c r="I14" s="190">
        <f t="shared" ref="I14:I20" si="3">+ROUND(G14/H14,0)</f>
        <v>0</v>
      </c>
      <c r="J14" s="191"/>
      <c r="K14" s="369"/>
      <c r="L14" s="189">
        <f t="shared" ref="L14:L20" si="4">+L13</f>
        <v>42</v>
      </c>
      <c r="M14" s="190">
        <f t="shared" ref="M14:M20" si="5">+ROUND(K14/L14,0)</f>
        <v>0</v>
      </c>
      <c r="N14" s="191"/>
      <c r="O14" s="369"/>
      <c r="P14" s="189">
        <f t="shared" ref="P14:P20" si="6">+P13</f>
        <v>240</v>
      </c>
      <c r="Q14" s="190">
        <f t="shared" ref="Q14:Q20" si="7">+ROUND(O14/P14,0)</f>
        <v>0</v>
      </c>
      <c r="R14" s="191"/>
      <c r="S14" s="369"/>
      <c r="T14" s="189">
        <f t="shared" ref="T14:T20" si="8">+T13</f>
        <v>4</v>
      </c>
      <c r="U14" s="190">
        <f t="shared" ref="U14:U20" si="9">+ROUND(S14/T14,0)</f>
        <v>0</v>
      </c>
      <c r="V14" s="191"/>
      <c r="W14" s="369"/>
      <c r="X14" s="189">
        <f t="shared" ref="X14:X20" si="10">+X13</f>
        <v>400</v>
      </c>
      <c r="Y14" s="190">
        <f t="shared" ref="Y14:Y20" si="11">+ROUND(W14/X14,0)</f>
        <v>0</v>
      </c>
      <c r="Z14" s="191"/>
      <c r="AA14" s="369"/>
      <c r="AB14" s="189">
        <f t="shared" ref="AB14:AB20" si="12">+AB13</f>
        <v>2000</v>
      </c>
      <c r="AC14" s="214">
        <f t="shared" ref="AC14:AC20" si="13">+ROUND(AA14/AB14,0)</f>
        <v>0</v>
      </c>
    </row>
    <row r="15" spans="2:29" x14ac:dyDescent="0.2">
      <c r="B15" s="7" t="s">
        <v>41</v>
      </c>
      <c r="C15" s="346"/>
      <c r="D15" s="189">
        <f t="shared" si="0"/>
        <v>14765</v>
      </c>
      <c r="E15" s="190">
        <f t="shared" si="1"/>
        <v>0</v>
      </c>
      <c r="F15" s="191"/>
      <c r="G15" s="357"/>
      <c r="H15" s="189">
        <f t="shared" si="2"/>
        <v>490</v>
      </c>
      <c r="I15" s="190">
        <f t="shared" si="3"/>
        <v>0</v>
      </c>
      <c r="J15" s="191"/>
      <c r="K15" s="370"/>
      <c r="L15" s="189">
        <f t="shared" si="4"/>
        <v>42</v>
      </c>
      <c r="M15" s="190">
        <f t="shared" si="5"/>
        <v>0</v>
      </c>
      <c r="N15" s="191"/>
      <c r="O15" s="370"/>
      <c r="P15" s="189">
        <f t="shared" si="6"/>
        <v>240</v>
      </c>
      <c r="Q15" s="190">
        <f t="shared" si="7"/>
        <v>0</v>
      </c>
      <c r="R15" s="191"/>
      <c r="S15" s="370"/>
      <c r="T15" s="189">
        <f t="shared" si="8"/>
        <v>4</v>
      </c>
      <c r="U15" s="190">
        <f t="shared" si="9"/>
        <v>0</v>
      </c>
      <c r="V15" s="191"/>
      <c r="W15" s="370"/>
      <c r="X15" s="189">
        <f t="shared" si="10"/>
        <v>400</v>
      </c>
      <c r="Y15" s="190">
        <f t="shared" si="11"/>
        <v>0</v>
      </c>
      <c r="Z15" s="191"/>
      <c r="AA15" s="370"/>
      <c r="AB15" s="189">
        <f t="shared" si="12"/>
        <v>2000</v>
      </c>
      <c r="AC15" s="214">
        <f t="shared" si="13"/>
        <v>0</v>
      </c>
    </row>
    <row r="16" spans="2:29" x14ac:dyDescent="0.2">
      <c r="B16" s="7" t="s">
        <v>4</v>
      </c>
      <c r="C16" s="346"/>
      <c r="D16" s="189">
        <f t="shared" si="0"/>
        <v>14765</v>
      </c>
      <c r="E16" s="190">
        <f t="shared" si="1"/>
        <v>0</v>
      </c>
      <c r="F16" s="191"/>
      <c r="G16" s="357"/>
      <c r="H16" s="189">
        <f t="shared" si="2"/>
        <v>490</v>
      </c>
      <c r="I16" s="190">
        <f t="shared" si="3"/>
        <v>0</v>
      </c>
      <c r="J16" s="191"/>
      <c r="K16" s="370"/>
      <c r="L16" s="189">
        <f t="shared" si="4"/>
        <v>42</v>
      </c>
      <c r="M16" s="190">
        <f t="shared" si="5"/>
        <v>0</v>
      </c>
      <c r="N16" s="191"/>
      <c r="O16" s="370"/>
      <c r="P16" s="189">
        <f t="shared" si="6"/>
        <v>240</v>
      </c>
      <c r="Q16" s="190">
        <f t="shared" si="7"/>
        <v>0</v>
      </c>
      <c r="R16" s="191"/>
      <c r="S16" s="370"/>
      <c r="T16" s="189">
        <f t="shared" si="8"/>
        <v>4</v>
      </c>
      <c r="U16" s="190">
        <f t="shared" si="9"/>
        <v>0</v>
      </c>
      <c r="V16" s="191"/>
      <c r="W16" s="370"/>
      <c r="X16" s="189">
        <f t="shared" si="10"/>
        <v>400</v>
      </c>
      <c r="Y16" s="190">
        <f t="shared" si="11"/>
        <v>0</v>
      </c>
      <c r="Z16" s="191"/>
      <c r="AA16" s="370"/>
      <c r="AB16" s="189">
        <f t="shared" si="12"/>
        <v>2000</v>
      </c>
      <c r="AC16" s="214">
        <f t="shared" si="13"/>
        <v>0</v>
      </c>
    </row>
    <row r="17" spans="2:29" x14ac:dyDescent="0.2">
      <c r="B17" s="183" t="s">
        <v>5</v>
      </c>
      <c r="C17" s="345"/>
      <c r="D17" s="189">
        <f t="shared" si="0"/>
        <v>14765</v>
      </c>
      <c r="E17" s="190">
        <f t="shared" si="1"/>
        <v>0</v>
      </c>
      <c r="F17" s="191"/>
      <c r="G17" s="356"/>
      <c r="H17" s="189">
        <f t="shared" si="2"/>
        <v>490</v>
      </c>
      <c r="I17" s="190">
        <f t="shared" si="3"/>
        <v>0</v>
      </c>
      <c r="J17" s="191"/>
      <c r="K17" s="369"/>
      <c r="L17" s="189">
        <f t="shared" si="4"/>
        <v>42</v>
      </c>
      <c r="M17" s="190">
        <f t="shared" si="5"/>
        <v>0</v>
      </c>
      <c r="N17" s="191"/>
      <c r="O17" s="369"/>
      <c r="P17" s="189">
        <f t="shared" si="6"/>
        <v>240</v>
      </c>
      <c r="Q17" s="190">
        <f t="shared" si="7"/>
        <v>0</v>
      </c>
      <c r="R17" s="191"/>
      <c r="S17" s="369"/>
      <c r="T17" s="189">
        <f t="shared" si="8"/>
        <v>4</v>
      </c>
      <c r="U17" s="190">
        <f t="shared" si="9"/>
        <v>0</v>
      </c>
      <c r="V17" s="191"/>
      <c r="W17" s="369"/>
      <c r="X17" s="189">
        <f t="shared" si="10"/>
        <v>400</v>
      </c>
      <c r="Y17" s="190">
        <f t="shared" si="11"/>
        <v>0</v>
      </c>
      <c r="Z17" s="191"/>
      <c r="AA17" s="369"/>
      <c r="AB17" s="189">
        <f t="shared" si="12"/>
        <v>2000</v>
      </c>
      <c r="AC17" s="214">
        <f t="shared" si="13"/>
        <v>0</v>
      </c>
    </row>
    <row r="18" spans="2:29" x14ac:dyDescent="0.2">
      <c r="B18" s="7" t="s">
        <v>26</v>
      </c>
      <c r="C18" s="346"/>
      <c r="D18" s="189">
        <f t="shared" si="0"/>
        <v>14765</v>
      </c>
      <c r="E18" s="190">
        <f t="shared" si="1"/>
        <v>0</v>
      </c>
      <c r="F18" s="191"/>
      <c r="G18" s="357"/>
      <c r="H18" s="189">
        <f t="shared" si="2"/>
        <v>490</v>
      </c>
      <c r="I18" s="190">
        <f t="shared" si="3"/>
        <v>0</v>
      </c>
      <c r="J18" s="191"/>
      <c r="K18" s="370"/>
      <c r="L18" s="189">
        <f t="shared" si="4"/>
        <v>42</v>
      </c>
      <c r="M18" s="190">
        <f t="shared" si="5"/>
        <v>0</v>
      </c>
      <c r="N18" s="191"/>
      <c r="O18" s="370"/>
      <c r="P18" s="189">
        <f t="shared" si="6"/>
        <v>240</v>
      </c>
      <c r="Q18" s="190">
        <f t="shared" si="7"/>
        <v>0</v>
      </c>
      <c r="R18" s="191"/>
      <c r="S18" s="370"/>
      <c r="T18" s="189">
        <f t="shared" si="8"/>
        <v>4</v>
      </c>
      <c r="U18" s="190">
        <f t="shared" si="9"/>
        <v>0</v>
      </c>
      <c r="V18" s="191"/>
      <c r="W18" s="370"/>
      <c r="X18" s="189">
        <f t="shared" si="10"/>
        <v>400</v>
      </c>
      <c r="Y18" s="190">
        <f t="shared" si="11"/>
        <v>0</v>
      </c>
      <c r="Z18" s="191"/>
      <c r="AA18" s="370"/>
      <c r="AB18" s="189">
        <f t="shared" si="12"/>
        <v>2000</v>
      </c>
      <c r="AC18" s="214">
        <f t="shared" si="13"/>
        <v>0</v>
      </c>
    </row>
    <row r="19" spans="2:29" x14ac:dyDescent="0.2">
      <c r="B19" s="7" t="s">
        <v>36</v>
      </c>
      <c r="C19" s="346"/>
      <c r="D19" s="189">
        <f t="shared" si="0"/>
        <v>14765</v>
      </c>
      <c r="E19" s="190">
        <f t="shared" si="1"/>
        <v>0</v>
      </c>
      <c r="F19" s="191"/>
      <c r="G19" s="357"/>
      <c r="H19" s="189">
        <f t="shared" si="2"/>
        <v>490</v>
      </c>
      <c r="I19" s="190">
        <f t="shared" si="3"/>
        <v>0</v>
      </c>
      <c r="J19" s="191"/>
      <c r="K19" s="370"/>
      <c r="L19" s="189">
        <f t="shared" si="4"/>
        <v>42</v>
      </c>
      <c r="M19" s="190">
        <f t="shared" si="5"/>
        <v>0</v>
      </c>
      <c r="N19" s="191"/>
      <c r="O19" s="370"/>
      <c r="P19" s="189">
        <f t="shared" si="6"/>
        <v>240</v>
      </c>
      <c r="Q19" s="190">
        <f t="shared" si="7"/>
        <v>0</v>
      </c>
      <c r="R19" s="191"/>
      <c r="S19" s="370"/>
      <c r="T19" s="189">
        <f t="shared" si="8"/>
        <v>4</v>
      </c>
      <c r="U19" s="190">
        <f t="shared" si="9"/>
        <v>0</v>
      </c>
      <c r="V19" s="191"/>
      <c r="W19" s="370"/>
      <c r="X19" s="189">
        <f t="shared" si="10"/>
        <v>400</v>
      </c>
      <c r="Y19" s="190">
        <f t="shared" si="11"/>
        <v>0</v>
      </c>
      <c r="Z19" s="191"/>
      <c r="AA19" s="370"/>
      <c r="AB19" s="189">
        <f t="shared" si="12"/>
        <v>2000</v>
      </c>
      <c r="AC19" s="214">
        <f t="shared" si="13"/>
        <v>0</v>
      </c>
    </row>
    <row r="20" spans="2:29" ht="13.5" thickBot="1" x14ac:dyDescent="0.25">
      <c r="B20" s="7" t="s">
        <v>27</v>
      </c>
      <c r="C20" s="346"/>
      <c r="D20" s="189">
        <f t="shared" si="0"/>
        <v>14765</v>
      </c>
      <c r="E20" s="190">
        <f t="shared" si="1"/>
        <v>0</v>
      </c>
      <c r="F20" s="191"/>
      <c r="G20" s="357"/>
      <c r="H20" s="189">
        <f t="shared" si="2"/>
        <v>490</v>
      </c>
      <c r="I20" s="190">
        <f t="shared" si="3"/>
        <v>0</v>
      </c>
      <c r="J20" s="191"/>
      <c r="K20" s="370"/>
      <c r="L20" s="189">
        <f t="shared" si="4"/>
        <v>42</v>
      </c>
      <c r="M20" s="190">
        <f t="shared" si="5"/>
        <v>0</v>
      </c>
      <c r="N20" s="191"/>
      <c r="O20" s="370"/>
      <c r="P20" s="189">
        <f t="shared" si="6"/>
        <v>240</v>
      </c>
      <c r="Q20" s="190">
        <f t="shared" si="7"/>
        <v>0</v>
      </c>
      <c r="R20" s="191"/>
      <c r="S20" s="370"/>
      <c r="T20" s="189">
        <f t="shared" si="8"/>
        <v>4</v>
      </c>
      <c r="U20" s="190">
        <f t="shared" si="9"/>
        <v>0</v>
      </c>
      <c r="V20" s="191"/>
      <c r="W20" s="370"/>
      <c r="X20" s="189">
        <f t="shared" si="10"/>
        <v>400</v>
      </c>
      <c r="Y20" s="190">
        <f t="shared" si="11"/>
        <v>0</v>
      </c>
      <c r="Z20" s="191"/>
      <c r="AA20" s="370"/>
      <c r="AB20" s="189">
        <f t="shared" si="12"/>
        <v>2000</v>
      </c>
      <c r="AC20" s="214">
        <f t="shared" si="13"/>
        <v>0</v>
      </c>
    </row>
    <row r="21" spans="2:29" ht="13.5" thickBot="1" x14ac:dyDescent="0.25">
      <c r="B21" s="303" t="s">
        <v>42</v>
      </c>
      <c r="C21" s="304"/>
      <c r="D21" s="304"/>
      <c r="E21" s="192">
        <f>+SUM(E13:E20)</f>
        <v>0</v>
      </c>
      <c r="F21" s="215"/>
      <c r="G21" s="297"/>
      <c r="H21" s="298"/>
      <c r="I21" s="192">
        <f>+SUM(I13:I20)</f>
        <v>0</v>
      </c>
      <c r="J21" s="215"/>
      <c r="K21" s="297"/>
      <c r="L21" s="298"/>
      <c r="M21" s="192">
        <f>+SUM(M13:M20)</f>
        <v>0</v>
      </c>
      <c r="N21" s="215"/>
      <c r="O21" s="375"/>
      <c r="P21" s="194"/>
      <c r="Q21" s="192">
        <f>+SUM(Q13:Q20)</f>
        <v>0</v>
      </c>
      <c r="R21" s="215"/>
      <c r="S21" s="297"/>
      <c r="T21" s="298"/>
      <c r="U21" s="192">
        <f>+SUM(U13:U20)</f>
        <v>0</v>
      </c>
      <c r="V21" s="215"/>
      <c r="W21" s="297"/>
      <c r="X21" s="298"/>
      <c r="Y21" s="192">
        <f>+SUM(Y13:Y20)</f>
        <v>0</v>
      </c>
      <c r="Z21" s="215"/>
      <c r="AA21" s="297"/>
      <c r="AB21" s="298"/>
      <c r="AC21" s="192">
        <f>+SUM(AC13:AC20)</f>
        <v>0</v>
      </c>
    </row>
    <row r="22" spans="2:29" s="209" customFormat="1" ht="13.5" thickBot="1" x14ac:dyDescent="0.25">
      <c r="B22" s="208"/>
      <c r="C22" s="347"/>
      <c r="D22" s="212"/>
      <c r="E22" s="212"/>
      <c r="F22" s="212"/>
      <c r="G22" s="358"/>
      <c r="H22" s="212"/>
      <c r="I22" s="212"/>
      <c r="J22" s="212"/>
      <c r="K22" s="358"/>
      <c r="L22" s="212"/>
      <c r="M22" s="212"/>
      <c r="N22" s="212"/>
      <c r="O22" s="358"/>
      <c r="P22" s="212"/>
      <c r="Q22" s="212"/>
      <c r="R22" s="212"/>
      <c r="S22" s="358"/>
      <c r="T22" s="212"/>
      <c r="U22" s="212"/>
      <c r="V22" s="212"/>
      <c r="W22" s="358"/>
      <c r="X22" s="212"/>
      <c r="Y22" s="212"/>
      <c r="Z22" s="212"/>
      <c r="AA22" s="358"/>
      <c r="AB22" s="212"/>
      <c r="AC22" s="212"/>
    </row>
    <row r="23" spans="2:29" s="209" customFormat="1" ht="13.5" thickBot="1" x14ac:dyDescent="0.25">
      <c r="B23" s="294" t="s">
        <v>6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6"/>
    </row>
    <row r="24" spans="2:29" ht="45.75" thickBot="1" x14ac:dyDescent="0.25">
      <c r="B24" s="216" t="s">
        <v>7</v>
      </c>
      <c r="C24" s="348" t="s">
        <v>3</v>
      </c>
      <c r="D24" s="217" t="s">
        <v>33</v>
      </c>
      <c r="E24" s="218" t="s">
        <v>78</v>
      </c>
      <c r="F24" s="177"/>
      <c r="G24" s="359" t="s">
        <v>3</v>
      </c>
      <c r="H24" s="217" t="s">
        <v>33</v>
      </c>
      <c r="I24" s="218" t="s">
        <v>78</v>
      </c>
      <c r="J24" s="177"/>
      <c r="K24" s="371" t="s">
        <v>3</v>
      </c>
      <c r="L24" s="217" t="s">
        <v>33</v>
      </c>
      <c r="M24" s="218" t="s">
        <v>78</v>
      </c>
      <c r="N24" s="177"/>
      <c r="O24" s="371" t="s">
        <v>3</v>
      </c>
      <c r="P24" s="217" t="s">
        <v>33</v>
      </c>
      <c r="Q24" s="218" t="s">
        <v>78</v>
      </c>
      <c r="R24" s="177"/>
      <c r="S24" s="371" t="s">
        <v>3</v>
      </c>
      <c r="T24" s="217" t="s">
        <v>33</v>
      </c>
      <c r="U24" s="218" t="s">
        <v>78</v>
      </c>
      <c r="V24" s="177"/>
      <c r="W24" s="371" t="s">
        <v>3</v>
      </c>
      <c r="X24" s="217" t="s">
        <v>33</v>
      </c>
      <c r="Y24" s="218" t="s">
        <v>78</v>
      </c>
      <c r="Z24" s="177"/>
      <c r="AA24" s="371" t="s">
        <v>3</v>
      </c>
      <c r="AB24" s="217" t="s">
        <v>33</v>
      </c>
      <c r="AC24" s="219" t="s">
        <v>78</v>
      </c>
    </row>
    <row r="25" spans="2:29" x14ac:dyDescent="0.2">
      <c r="B25" s="9" t="s">
        <v>8</v>
      </c>
      <c r="C25" s="344"/>
      <c r="D25" s="189">
        <f>+D20</f>
        <v>14765</v>
      </c>
      <c r="E25" s="190">
        <f>+ROUND(C25/D25,0)</f>
        <v>0</v>
      </c>
      <c r="F25" s="195"/>
      <c r="G25" s="355"/>
      <c r="H25" s="189">
        <f>+H20</f>
        <v>490</v>
      </c>
      <c r="I25" s="190">
        <f>+ROUND(G25/H25,0)</f>
        <v>0</v>
      </c>
      <c r="J25" s="195"/>
      <c r="K25" s="368"/>
      <c r="L25" s="189">
        <f>+L20</f>
        <v>42</v>
      </c>
      <c r="M25" s="190">
        <f>+ROUND(K25/L25,0)</f>
        <v>0</v>
      </c>
      <c r="N25" s="195"/>
      <c r="O25" s="368"/>
      <c r="P25" s="189">
        <f>+P20</f>
        <v>240</v>
      </c>
      <c r="Q25" s="190">
        <f>+ROUND(O25/P25,0)</f>
        <v>0</v>
      </c>
      <c r="R25" s="195"/>
      <c r="S25" s="368"/>
      <c r="T25" s="189">
        <f>+T20</f>
        <v>4</v>
      </c>
      <c r="U25" s="190">
        <f>+ROUND(S25/T25,0)</f>
        <v>0</v>
      </c>
      <c r="V25" s="195"/>
      <c r="W25" s="368"/>
      <c r="X25" s="189">
        <f>+X20</f>
        <v>400</v>
      </c>
      <c r="Y25" s="190">
        <f>+ROUND(W25/X25,0)</f>
        <v>0</v>
      </c>
      <c r="Z25" s="195"/>
      <c r="AA25" s="368"/>
      <c r="AB25" s="189">
        <f>+AB20</f>
        <v>2000</v>
      </c>
      <c r="AC25" s="214">
        <f>+ROUND(AA25/AB25,0)</f>
        <v>0</v>
      </c>
    </row>
    <row r="26" spans="2:29" x14ac:dyDescent="0.2">
      <c r="B26" s="9" t="s">
        <v>28</v>
      </c>
      <c r="C26" s="344"/>
      <c r="D26" s="189">
        <f>+D25</f>
        <v>14765</v>
      </c>
      <c r="E26" s="190">
        <f t="shared" ref="E26:E27" si="14">+ROUND(C26/D26,0)</f>
        <v>0</v>
      </c>
      <c r="F26" s="195"/>
      <c r="G26" s="355"/>
      <c r="H26" s="189">
        <f>+H25</f>
        <v>490</v>
      </c>
      <c r="I26" s="190">
        <f t="shared" ref="I26:I27" si="15">+ROUND(G26/H26,0)</f>
        <v>0</v>
      </c>
      <c r="J26" s="195"/>
      <c r="K26" s="368"/>
      <c r="L26" s="189">
        <f>+L25</f>
        <v>42</v>
      </c>
      <c r="M26" s="190">
        <f t="shared" ref="M26:M27" si="16">+ROUND(K26/L26,0)</f>
        <v>0</v>
      </c>
      <c r="N26" s="195"/>
      <c r="O26" s="368"/>
      <c r="P26" s="189">
        <f>+P25</f>
        <v>240</v>
      </c>
      <c r="Q26" s="190">
        <f t="shared" ref="Q26:Q27" si="17">+ROUND(O26/P26,0)</f>
        <v>0</v>
      </c>
      <c r="R26" s="195"/>
      <c r="S26" s="368"/>
      <c r="T26" s="189">
        <f>+T25</f>
        <v>4</v>
      </c>
      <c r="U26" s="190">
        <f t="shared" ref="U26:U27" si="18">+ROUND(S26/T26,0)</f>
        <v>0</v>
      </c>
      <c r="V26" s="195"/>
      <c r="W26" s="368"/>
      <c r="X26" s="189">
        <f>+X25</f>
        <v>400</v>
      </c>
      <c r="Y26" s="190">
        <f t="shared" ref="Y26:Y27" si="19">+ROUND(W26/X26,0)</f>
        <v>0</v>
      </c>
      <c r="Z26" s="195"/>
      <c r="AA26" s="368"/>
      <c r="AB26" s="189">
        <f>+AB25</f>
        <v>2000</v>
      </c>
      <c r="AC26" s="214">
        <f t="shared" ref="AC26:AC27" si="20">+ROUND(AA26/AB26,0)</f>
        <v>0</v>
      </c>
    </row>
    <row r="27" spans="2:29" ht="13.5" thickBot="1" x14ac:dyDescent="0.25">
      <c r="B27" s="21" t="s">
        <v>46</v>
      </c>
      <c r="C27" s="346"/>
      <c r="D27" s="189">
        <f>+D26</f>
        <v>14765</v>
      </c>
      <c r="E27" s="190">
        <f t="shared" si="14"/>
        <v>0</v>
      </c>
      <c r="F27" s="195"/>
      <c r="G27" s="357"/>
      <c r="H27" s="189">
        <f>+H26</f>
        <v>490</v>
      </c>
      <c r="I27" s="190">
        <f t="shared" si="15"/>
        <v>0</v>
      </c>
      <c r="J27" s="195"/>
      <c r="K27" s="370"/>
      <c r="L27" s="189">
        <f>+L26</f>
        <v>42</v>
      </c>
      <c r="M27" s="190">
        <f t="shared" si="16"/>
        <v>0</v>
      </c>
      <c r="N27" s="195"/>
      <c r="O27" s="370"/>
      <c r="P27" s="189">
        <f>+P26</f>
        <v>240</v>
      </c>
      <c r="Q27" s="190">
        <f t="shared" si="17"/>
        <v>0</v>
      </c>
      <c r="R27" s="195"/>
      <c r="S27" s="370"/>
      <c r="T27" s="189">
        <f>+T26</f>
        <v>4</v>
      </c>
      <c r="U27" s="190">
        <f t="shared" si="18"/>
        <v>0</v>
      </c>
      <c r="V27" s="195"/>
      <c r="W27" s="370"/>
      <c r="X27" s="189">
        <f>+X26</f>
        <v>400</v>
      </c>
      <c r="Y27" s="190">
        <f t="shared" si="19"/>
        <v>0</v>
      </c>
      <c r="Z27" s="195"/>
      <c r="AA27" s="370"/>
      <c r="AB27" s="189">
        <f>+AB26</f>
        <v>2000</v>
      </c>
      <c r="AC27" s="214">
        <f t="shared" si="20"/>
        <v>0</v>
      </c>
    </row>
    <row r="28" spans="2:29" ht="15.75" customHeight="1" thickBot="1" x14ac:dyDescent="0.25">
      <c r="B28" s="303" t="s">
        <v>43</v>
      </c>
      <c r="C28" s="304"/>
      <c r="D28" s="304"/>
      <c r="E28" s="196">
        <f>+SUM(E25:E27)</f>
        <v>0</v>
      </c>
      <c r="F28" s="215"/>
      <c r="G28" s="297"/>
      <c r="H28" s="298"/>
      <c r="I28" s="196">
        <f>+SUM(I25:I27)</f>
        <v>0</v>
      </c>
      <c r="J28" s="215"/>
      <c r="K28" s="297"/>
      <c r="L28" s="298"/>
      <c r="M28" s="196">
        <f>+SUM(M25:M27)</f>
        <v>0</v>
      </c>
      <c r="N28" s="215"/>
      <c r="O28" s="375"/>
      <c r="P28" s="194"/>
      <c r="Q28" s="196">
        <f>+SUM(Q25:Q27)</f>
        <v>0</v>
      </c>
      <c r="R28" s="215"/>
      <c r="S28" s="297"/>
      <c r="T28" s="298"/>
      <c r="U28" s="196">
        <f>+SUM(U25:U27)</f>
        <v>0</v>
      </c>
      <c r="V28" s="215"/>
      <c r="W28" s="297"/>
      <c r="X28" s="298"/>
      <c r="Y28" s="196">
        <f>+SUM(Y25:Y27)</f>
        <v>0</v>
      </c>
      <c r="Z28" s="215"/>
      <c r="AA28" s="297"/>
      <c r="AB28" s="298"/>
      <c r="AC28" s="196">
        <f>+SUM(AC25:AC27)</f>
        <v>0</v>
      </c>
    </row>
    <row r="29" spans="2:29" s="209" customFormat="1" ht="13.5" thickBot="1" x14ac:dyDescent="0.25">
      <c r="B29" s="208"/>
      <c r="C29" s="347"/>
      <c r="D29" s="212"/>
      <c r="E29" s="212"/>
      <c r="F29" s="212"/>
      <c r="G29" s="358"/>
      <c r="H29" s="212"/>
      <c r="I29" s="212"/>
      <c r="J29" s="212"/>
      <c r="K29" s="358"/>
      <c r="L29" s="212"/>
      <c r="M29" s="212"/>
      <c r="N29" s="212"/>
      <c r="O29" s="358"/>
      <c r="P29" s="212"/>
      <c r="Q29" s="212"/>
      <c r="R29" s="212"/>
      <c r="S29" s="358"/>
      <c r="T29" s="212"/>
      <c r="U29" s="212"/>
      <c r="V29" s="212"/>
      <c r="W29" s="358"/>
      <c r="X29" s="212"/>
      <c r="Y29" s="212"/>
      <c r="Z29" s="212"/>
      <c r="AA29" s="358"/>
      <c r="AB29" s="212"/>
      <c r="AC29" s="212"/>
    </row>
    <row r="30" spans="2:29" s="209" customFormat="1" ht="15.75" customHeight="1" thickBot="1" x14ac:dyDescent="0.25">
      <c r="B30" s="291" t="s">
        <v>51</v>
      </c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3"/>
    </row>
    <row r="31" spans="2:29" ht="45.75" thickBot="1" x14ac:dyDescent="0.25">
      <c r="B31" s="36" t="s">
        <v>9</v>
      </c>
      <c r="C31" s="343" t="s">
        <v>3</v>
      </c>
      <c r="D31" s="3" t="s">
        <v>33</v>
      </c>
      <c r="E31" s="179" t="s">
        <v>78</v>
      </c>
      <c r="F31" s="177"/>
      <c r="G31" s="360" t="s">
        <v>3</v>
      </c>
      <c r="H31" s="3" t="s">
        <v>33</v>
      </c>
      <c r="I31" s="179" t="s">
        <v>78</v>
      </c>
      <c r="J31" s="177"/>
      <c r="K31" s="360" t="s">
        <v>3</v>
      </c>
      <c r="L31" s="3" t="s">
        <v>33</v>
      </c>
      <c r="M31" s="179" t="s">
        <v>78</v>
      </c>
      <c r="N31" s="177"/>
      <c r="O31" s="360" t="s">
        <v>3</v>
      </c>
      <c r="P31" s="3" t="s">
        <v>33</v>
      </c>
      <c r="Q31" s="179" t="s">
        <v>78</v>
      </c>
      <c r="R31" s="177"/>
      <c r="S31" s="360" t="s">
        <v>3</v>
      </c>
      <c r="T31" s="3" t="s">
        <v>33</v>
      </c>
      <c r="U31" s="179" t="s">
        <v>78</v>
      </c>
      <c r="V31" s="177"/>
      <c r="W31" s="360" t="s">
        <v>3</v>
      </c>
      <c r="X31" s="3" t="s">
        <v>33</v>
      </c>
      <c r="Y31" s="179" t="s">
        <v>78</v>
      </c>
      <c r="Z31" s="177"/>
      <c r="AA31" s="360" t="s">
        <v>3</v>
      </c>
      <c r="AB31" s="3" t="s">
        <v>33</v>
      </c>
      <c r="AC31" s="4" t="s">
        <v>78</v>
      </c>
    </row>
    <row r="32" spans="2:29" x14ac:dyDescent="0.2">
      <c r="B32" s="184" t="s">
        <v>30</v>
      </c>
      <c r="C32" s="249"/>
      <c r="D32" s="203">
        <f>+D27</f>
        <v>14765</v>
      </c>
      <c r="E32" s="190">
        <f>+ROUND(C32/D32,0)</f>
        <v>0</v>
      </c>
      <c r="F32" s="197"/>
      <c r="G32" s="361"/>
      <c r="H32" s="203">
        <f>+H27</f>
        <v>490</v>
      </c>
      <c r="I32" s="190">
        <f>+ROUND(G32/H32,0)</f>
        <v>0</v>
      </c>
      <c r="J32" s="197"/>
      <c r="K32" s="372"/>
      <c r="L32" s="203">
        <f>+L27</f>
        <v>42</v>
      </c>
      <c r="M32" s="190">
        <f>+ROUND(K32/L32,0)</f>
        <v>0</v>
      </c>
      <c r="N32" s="197"/>
      <c r="O32" s="372"/>
      <c r="P32" s="203">
        <f>+P27</f>
        <v>240</v>
      </c>
      <c r="Q32" s="190">
        <f>+ROUND(O32/P32,0)</f>
        <v>0</v>
      </c>
      <c r="R32" s="197"/>
      <c r="S32" s="372"/>
      <c r="T32" s="203">
        <f>+T27</f>
        <v>4</v>
      </c>
      <c r="U32" s="190">
        <f>+ROUND(S32/T32,0)</f>
        <v>0</v>
      </c>
      <c r="V32" s="197"/>
      <c r="W32" s="372"/>
      <c r="X32" s="203">
        <f>+X27</f>
        <v>400</v>
      </c>
      <c r="Y32" s="190">
        <f>+ROUND(W32/X32,0)</f>
        <v>0</v>
      </c>
      <c r="Z32" s="197"/>
      <c r="AA32" s="372"/>
      <c r="AB32" s="203">
        <f>+AB27</f>
        <v>2000</v>
      </c>
      <c r="AC32" s="214">
        <f>+ROUND(AA32/AB32,0)</f>
        <v>0</v>
      </c>
    </row>
    <row r="33" spans="2:29" ht="22.5" x14ac:dyDescent="0.2">
      <c r="B33" s="185" t="s">
        <v>37</v>
      </c>
      <c r="C33" s="250"/>
      <c r="D33" s="204">
        <f t="shared" ref="D33:D40" si="21">+D32</f>
        <v>14765</v>
      </c>
      <c r="E33" s="190">
        <f t="shared" ref="E33:E52" si="22">+ROUND(C33/D33,0)</f>
        <v>0</v>
      </c>
      <c r="F33" s="197"/>
      <c r="G33" s="362"/>
      <c r="H33" s="204">
        <f t="shared" ref="H33:H40" si="23">+H32</f>
        <v>490</v>
      </c>
      <c r="I33" s="190">
        <f t="shared" ref="I33:I52" si="24">+ROUND(G33/H33,0)</f>
        <v>0</v>
      </c>
      <c r="J33" s="197"/>
      <c r="K33" s="373"/>
      <c r="L33" s="204">
        <f t="shared" ref="L33:L40" si="25">+L32</f>
        <v>42</v>
      </c>
      <c r="M33" s="190">
        <f t="shared" ref="M33:M52" si="26">+ROUND(K33/L33,0)</f>
        <v>0</v>
      </c>
      <c r="N33" s="197"/>
      <c r="O33" s="373"/>
      <c r="P33" s="204">
        <f t="shared" ref="P33:P40" si="27">+P32</f>
        <v>240</v>
      </c>
      <c r="Q33" s="190">
        <f t="shared" ref="Q33:Q52" si="28">+ROUND(O33/P33,0)</f>
        <v>0</v>
      </c>
      <c r="R33" s="197"/>
      <c r="S33" s="373"/>
      <c r="T33" s="204">
        <f t="shared" ref="T33:T40" si="29">+T32</f>
        <v>4</v>
      </c>
      <c r="U33" s="190">
        <f t="shared" ref="U33:U52" si="30">+ROUND(S33/T33,0)</f>
        <v>0</v>
      </c>
      <c r="V33" s="197"/>
      <c r="W33" s="373"/>
      <c r="X33" s="204">
        <f t="shared" ref="X33:X40" si="31">+X32</f>
        <v>400</v>
      </c>
      <c r="Y33" s="190">
        <f t="shared" ref="Y33:Y52" si="32">+ROUND(W33/X33,0)</f>
        <v>0</v>
      </c>
      <c r="Z33" s="197"/>
      <c r="AA33" s="373"/>
      <c r="AB33" s="204">
        <f t="shared" ref="AB33:AB40" si="33">+AB32</f>
        <v>2000</v>
      </c>
      <c r="AC33" s="214">
        <f t="shared" ref="AC33:AC52" si="34">+ROUND(AA33/AB33,0)</f>
        <v>0</v>
      </c>
    </row>
    <row r="34" spans="2:29" x14ac:dyDescent="0.2">
      <c r="B34" s="185" t="s">
        <v>38</v>
      </c>
      <c r="C34" s="250"/>
      <c r="D34" s="204">
        <f t="shared" si="21"/>
        <v>14765</v>
      </c>
      <c r="E34" s="190">
        <f t="shared" si="22"/>
        <v>0</v>
      </c>
      <c r="F34" s="197"/>
      <c r="G34" s="362"/>
      <c r="H34" s="204">
        <f t="shared" si="23"/>
        <v>490</v>
      </c>
      <c r="I34" s="190">
        <f t="shared" si="24"/>
        <v>0</v>
      </c>
      <c r="J34" s="197"/>
      <c r="K34" s="373"/>
      <c r="L34" s="204">
        <f t="shared" si="25"/>
        <v>42</v>
      </c>
      <c r="M34" s="190">
        <f t="shared" si="26"/>
        <v>0</v>
      </c>
      <c r="N34" s="197"/>
      <c r="O34" s="373"/>
      <c r="P34" s="204">
        <f t="shared" si="27"/>
        <v>240</v>
      </c>
      <c r="Q34" s="190">
        <f t="shared" si="28"/>
        <v>0</v>
      </c>
      <c r="R34" s="197"/>
      <c r="S34" s="373"/>
      <c r="T34" s="204">
        <f t="shared" si="29"/>
        <v>4</v>
      </c>
      <c r="U34" s="190">
        <f t="shared" si="30"/>
        <v>0</v>
      </c>
      <c r="V34" s="197"/>
      <c r="W34" s="373"/>
      <c r="X34" s="204">
        <f t="shared" si="31"/>
        <v>400</v>
      </c>
      <c r="Y34" s="190">
        <f t="shared" si="32"/>
        <v>0</v>
      </c>
      <c r="Z34" s="197"/>
      <c r="AA34" s="373"/>
      <c r="AB34" s="204">
        <f t="shared" si="33"/>
        <v>2000</v>
      </c>
      <c r="AC34" s="214">
        <f t="shared" si="34"/>
        <v>0</v>
      </c>
    </row>
    <row r="35" spans="2:29" x14ac:dyDescent="0.2">
      <c r="B35" s="185" t="s">
        <v>32</v>
      </c>
      <c r="C35" s="250"/>
      <c r="D35" s="204">
        <f t="shared" si="21"/>
        <v>14765</v>
      </c>
      <c r="E35" s="190">
        <f t="shared" si="22"/>
        <v>0</v>
      </c>
      <c r="F35" s="197"/>
      <c r="G35" s="362"/>
      <c r="H35" s="204">
        <f t="shared" si="23"/>
        <v>490</v>
      </c>
      <c r="I35" s="190">
        <f t="shared" si="24"/>
        <v>0</v>
      </c>
      <c r="J35" s="197"/>
      <c r="K35" s="373"/>
      <c r="L35" s="204">
        <f t="shared" si="25"/>
        <v>42</v>
      </c>
      <c r="M35" s="190">
        <f t="shared" si="26"/>
        <v>0</v>
      </c>
      <c r="N35" s="197"/>
      <c r="O35" s="373"/>
      <c r="P35" s="204">
        <f t="shared" si="27"/>
        <v>240</v>
      </c>
      <c r="Q35" s="190">
        <f t="shared" si="28"/>
        <v>0</v>
      </c>
      <c r="R35" s="197"/>
      <c r="S35" s="373"/>
      <c r="T35" s="204">
        <f t="shared" si="29"/>
        <v>4</v>
      </c>
      <c r="U35" s="190">
        <f t="shared" si="30"/>
        <v>0</v>
      </c>
      <c r="V35" s="197"/>
      <c r="W35" s="373"/>
      <c r="X35" s="204">
        <f t="shared" si="31"/>
        <v>400</v>
      </c>
      <c r="Y35" s="190">
        <f t="shared" si="32"/>
        <v>0</v>
      </c>
      <c r="Z35" s="197"/>
      <c r="AA35" s="373"/>
      <c r="AB35" s="204">
        <f t="shared" si="33"/>
        <v>2000</v>
      </c>
      <c r="AC35" s="214">
        <f t="shared" si="34"/>
        <v>0</v>
      </c>
    </row>
    <row r="36" spans="2:29" ht="22.5" x14ac:dyDescent="0.2">
      <c r="B36" s="185" t="s">
        <v>86</v>
      </c>
      <c r="C36" s="250"/>
      <c r="D36" s="204">
        <f t="shared" si="21"/>
        <v>14765</v>
      </c>
      <c r="E36" s="190">
        <f t="shared" si="22"/>
        <v>0</v>
      </c>
      <c r="F36" s="197"/>
      <c r="G36" s="362"/>
      <c r="H36" s="204">
        <f t="shared" si="23"/>
        <v>490</v>
      </c>
      <c r="I36" s="190">
        <f t="shared" si="24"/>
        <v>0</v>
      </c>
      <c r="J36" s="197"/>
      <c r="K36" s="373"/>
      <c r="L36" s="204">
        <f t="shared" si="25"/>
        <v>42</v>
      </c>
      <c r="M36" s="190">
        <f t="shared" si="26"/>
        <v>0</v>
      </c>
      <c r="N36" s="197"/>
      <c r="O36" s="373"/>
      <c r="P36" s="204">
        <f t="shared" si="27"/>
        <v>240</v>
      </c>
      <c r="Q36" s="190">
        <f t="shared" si="28"/>
        <v>0</v>
      </c>
      <c r="R36" s="197"/>
      <c r="S36" s="373"/>
      <c r="T36" s="204">
        <f t="shared" si="29"/>
        <v>4</v>
      </c>
      <c r="U36" s="190">
        <f t="shared" si="30"/>
        <v>0</v>
      </c>
      <c r="V36" s="197"/>
      <c r="W36" s="373"/>
      <c r="X36" s="204">
        <f t="shared" si="31"/>
        <v>400</v>
      </c>
      <c r="Y36" s="190">
        <f t="shared" si="32"/>
        <v>0</v>
      </c>
      <c r="Z36" s="197"/>
      <c r="AA36" s="373"/>
      <c r="AB36" s="204">
        <f t="shared" si="33"/>
        <v>2000</v>
      </c>
      <c r="AC36" s="214">
        <f t="shared" si="34"/>
        <v>0</v>
      </c>
    </row>
    <row r="37" spans="2:29" x14ac:dyDescent="0.2">
      <c r="B37" s="185" t="s">
        <v>39</v>
      </c>
      <c r="C37" s="250"/>
      <c r="D37" s="204">
        <f t="shared" si="21"/>
        <v>14765</v>
      </c>
      <c r="E37" s="190">
        <f t="shared" si="22"/>
        <v>0</v>
      </c>
      <c r="F37" s="197"/>
      <c r="G37" s="362"/>
      <c r="H37" s="204">
        <f t="shared" si="23"/>
        <v>490</v>
      </c>
      <c r="I37" s="190">
        <f t="shared" si="24"/>
        <v>0</v>
      </c>
      <c r="J37" s="197"/>
      <c r="K37" s="373"/>
      <c r="L37" s="204">
        <f t="shared" si="25"/>
        <v>42</v>
      </c>
      <c r="M37" s="190">
        <f t="shared" si="26"/>
        <v>0</v>
      </c>
      <c r="N37" s="197"/>
      <c r="O37" s="373"/>
      <c r="P37" s="204">
        <f t="shared" si="27"/>
        <v>240</v>
      </c>
      <c r="Q37" s="190">
        <f t="shared" si="28"/>
        <v>0</v>
      </c>
      <c r="R37" s="197"/>
      <c r="S37" s="373"/>
      <c r="T37" s="204">
        <f t="shared" si="29"/>
        <v>4</v>
      </c>
      <c r="U37" s="190">
        <f t="shared" si="30"/>
        <v>0</v>
      </c>
      <c r="V37" s="197"/>
      <c r="W37" s="373"/>
      <c r="X37" s="204">
        <f t="shared" si="31"/>
        <v>400</v>
      </c>
      <c r="Y37" s="190">
        <f t="shared" si="32"/>
        <v>0</v>
      </c>
      <c r="Z37" s="197"/>
      <c r="AA37" s="373"/>
      <c r="AB37" s="204">
        <f t="shared" si="33"/>
        <v>2000</v>
      </c>
      <c r="AC37" s="214">
        <f t="shared" si="34"/>
        <v>0</v>
      </c>
    </row>
    <row r="38" spans="2:29" x14ac:dyDescent="0.2">
      <c r="B38" s="185" t="s">
        <v>10</v>
      </c>
      <c r="C38" s="250"/>
      <c r="D38" s="204">
        <f t="shared" si="21"/>
        <v>14765</v>
      </c>
      <c r="E38" s="190">
        <f t="shared" si="22"/>
        <v>0</v>
      </c>
      <c r="F38" s="197"/>
      <c r="G38" s="362"/>
      <c r="H38" s="204">
        <f t="shared" si="23"/>
        <v>490</v>
      </c>
      <c r="I38" s="190">
        <f t="shared" si="24"/>
        <v>0</v>
      </c>
      <c r="J38" s="197"/>
      <c r="K38" s="373"/>
      <c r="L38" s="204">
        <f t="shared" si="25"/>
        <v>42</v>
      </c>
      <c r="M38" s="190">
        <f t="shared" si="26"/>
        <v>0</v>
      </c>
      <c r="N38" s="197"/>
      <c r="O38" s="373"/>
      <c r="P38" s="204">
        <f t="shared" si="27"/>
        <v>240</v>
      </c>
      <c r="Q38" s="190">
        <f t="shared" si="28"/>
        <v>0</v>
      </c>
      <c r="R38" s="197"/>
      <c r="S38" s="373"/>
      <c r="T38" s="204">
        <f t="shared" si="29"/>
        <v>4</v>
      </c>
      <c r="U38" s="190">
        <f t="shared" si="30"/>
        <v>0</v>
      </c>
      <c r="V38" s="197"/>
      <c r="W38" s="373"/>
      <c r="X38" s="204">
        <f t="shared" si="31"/>
        <v>400</v>
      </c>
      <c r="Y38" s="190">
        <f t="shared" si="32"/>
        <v>0</v>
      </c>
      <c r="Z38" s="197"/>
      <c r="AA38" s="373"/>
      <c r="AB38" s="204">
        <f t="shared" si="33"/>
        <v>2000</v>
      </c>
      <c r="AC38" s="214">
        <f t="shared" si="34"/>
        <v>0</v>
      </c>
    </row>
    <row r="39" spans="2:29" x14ac:dyDescent="0.2">
      <c r="B39" s="185" t="s">
        <v>40</v>
      </c>
      <c r="C39" s="250"/>
      <c r="D39" s="204">
        <f t="shared" si="21"/>
        <v>14765</v>
      </c>
      <c r="E39" s="190">
        <f t="shared" si="22"/>
        <v>0</v>
      </c>
      <c r="F39" s="197"/>
      <c r="G39" s="362"/>
      <c r="H39" s="204">
        <f t="shared" si="23"/>
        <v>490</v>
      </c>
      <c r="I39" s="190">
        <f t="shared" si="24"/>
        <v>0</v>
      </c>
      <c r="J39" s="197"/>
      <c r="K39" s="373"/>
      <c r="L39" s="204">
        <f t="shared" si="25"/>
        <v>42</v>
      </c>
      <c r="M39" s="190">
        <f t="shared" si="26"/>
        <v>0</v>
      </c>
      <c r="N39" s="197"/>
      <c r="O39" s="373"/>
      <c r="P39" s="204">
        <f t="shared" si="27"/>
        <v>240</v>
      </c>
      <c r="Q39" s="190">
        <f t="shared" si="28"/>
        <v>0</v>
      </c>
      <c r="R39" s="197"/>
      <c r="S39" s="373"/>
      <c r="T39" s="204">
        <f t="shared" si="29"/>
        <v>4</v>
      </c>
      <c r="U39" s="190">
        <f t="shared" si="30"/>
        <v>0</v>
      </c>
      <c r="V39" s="197"/>
      <c r="W39" s="373"/>
      <c r="X39" s="204">
        <f t="shared" si="31"/>
        <v>400</v>
      </c>
      <c r="Y39" s="190">
        <f t="shared" si="32"/>
        <v>0</v>
      </c>
      <c r="Z39" s="197"/>
      <c r="AA39" s="373"/>
      <c r="AB39" s="204">
        <f t="shared" si="33"/>
        <v>2000</v>
      </c>
      <c r="AC39" s="214">
        <f t="shared" si="34"/>
        <v>0</v>
      </c>
    </row>
    <row r="40" spans="2:29" x14ac:dyDescent="0.2">
      <c r="B40" s="185" t="s">
        <v>11</v>
      </c>
      <c r="C40" s="250"/>
      <c r="D40" s="204">
        <f t="shared" si="21"/>
        <v>14765</v>
      </c>
      <c r="E40" s="190">
        <f t="shared" si="22"/>
        <v>0</v>
      </c>
      <c r="F40" s="197"/>
      <c r="G40" s="362"/>
      <c r="H40" s="204">
        <f t="shared" si="23"/>
        <v>490</v>
      </c>
      <c r="I40" s="190">
        <f t="shared" si="24"/>
        <v>0</v>
      </c>
      <c r="J40" s="197"/>
      <c r="K40" s="373"/>
      <c r="L40" s="204">
        <f t="shared" si="25"/>
        <v>42</v>
      </c>
      <c r="M40" s="190">
        <f t="shared" si="26"/>
        <v>0</v>
      </c>
      <c r="N40" s="197"/>
      <c r="O40" s="373"/>
      <c r="P40" s="204">
        <f t="shared" si="27"/>
        <v>240</v>
      </c>
      <c r="Q40" s="190">
        <f t="shared" si="28"/>
        <v>0</v>
      </c>
      <c r="R40" s="197"/>
      <c r="S40" s="373"/>
      <c r="T40" s="204">
        <f t="shared" si="29"/>
        <v>4</v>
      </c>
      <c r="U40" s="190">
        <f t="shared" si="30"/>
        <v>0</v>
      </c>
      <c r="V40" s="197"/>
      <c r="W40" s="373"/>
      <c r="X40" s="204">
        <f t="shared" si="31"/>
        <v>400</v>
      </c>
      <c r="Y40" s="190">
        <f t="shared" si="32"/>
        <v>0</v>
      </c>
      <c r="Z40" s="197"/>
      <c r="AA40" s="373"/>
      <c r="AB40" s="204">
        <f t="shared" si="33"/>
        <v>2000</v>
      </c>
      <c r="AC40" s="214">
        <f t="shared" si="34"/>
        <v>0</v>
      </c>
    </row>
    <row r="41" spans="2:29" x14ac:dyDescent="0.2">
      <c r="B41" s="17" t="s">
        <v>12</v>
      </c>
      <c r="C41" s="250"/>
      <c r="D41" s="204">
        <f t="shared" ref="D41:D52" si="35">+D40</f>
        <v>14765</v>
      </c>
      <c r="E41" s="190">
        <f t="shared" si="22"/>
        <v>0</v>
      </c>
      <c r="F41" s="198"/>
      <c r="G41" s="362"/>
      <c r="H41" s="204">
        <f t="shared" ref="H41:H52" si="36">+H40</f>
        <v>490</v>
      </c>
      <c r="I41" s="190">
        <f t="shared" si="24"/>
        <v>0</v>
      </c>
      <c r="J41" s="198"/>
      <c r="K41" s="373"/>
      <c r="L41" s="204">
        <f t="shared" ref="L41:L52" si="37">+L40</f>
        <v>42</v>
      </c>
      <c r="M41" s="190">
        <f t="shared" si="26"/>
        <v>0</v>
      </c>
      <c r="N41" s="198"/>
      <c r="O41" s="373"/>
      <c r="P41" s="204">
        <f t="shared" ref="P41:P52" si="38">+P40</f>
        <v>240</v>
      </c>
      <c r="Q41" s="190">
        <f t="shared" si="28"/>
        <v>0</v>
      </c>
      <c r="R41" s="198"/>
      <c r="S41" s="373"/>
      <c r="T41" s="204">
        <f t="shared" ref="T41:T52" si="39">+T40</f>
        <v>4</v>
      </c>
      <c r="U41" s="190">
        <f t="shared" si="30"/>
        <v>0</v>
      </c>
      <c r="V41" s="198"/>
      <c r="W41" s="373"/>
      <c r="X41" s="204">
        <f t="shared" ref="X41:X52" si="40">+X40</f>
        <v>400</v>
      </c>
      <c r="Y41" s="190">
        <f t="shared" si="32"/>
        <v>0</v>
      </c>
      <c r="Z41" s="198"/>
      <c r="AA41" s="373"/>
      <c r="AB41" s="204">
        <f t="shared" ref="AB41:AB52" si="41">+AB40</f>
        <v>2000</v>
      </c>
      <c r="AC41" s="214">
        <f t="shared" si="34"/>
        <v>0</v>
      </c>
    </row>
    <row r="42" spans="2:29" x14ac:dyDescent="0.2">
      <c r="B42" s="17" t="s">
        <v>13</v>
      </c>
      <c r="C42" s="250"/>
      <c r="D42" s="204">
        <f t="shared" si="35"/>
        <v>14765</v>
      </c>
      <c r="E42" s="190">
        <f t="shared" si="22"/>
        <v>0</v>
      </c>
      <c r="F42" s="198"/>
      <c r="G42" s="362"/>
      <c r="H42" s="204">
        <f t="shared" si="36"/>
        <v>490</v>
      </c>
      <c r="I42" s="190">
        <f t="shared" si="24"/>
        <v>0</v>
      </c>
      <c r="J42" s="198"/>
      <c r="K42" s="373"/>
      <c r="L42" s="204">
        <f t="shared" si="37"/>
        <v>42</v>
      </c>
      <c r="M42" s="190">
        <f t="shared" si="26"/>
        <v>0</v>
      </c>
      <c r="N42" s="198"/>
      <c r="O42" s="373"/>
      <c r="P42" s="204">
        <f t="shared" si="38"/>
        <v>240</v>
      </c>
      <c r="Q42" s="190">
        <f t="shared" si="28"/>
        <v>0</v>
      </c>
      <c r="R42" s="198"/>
      <c r="S42" s="373"/>
      <c r="T42" s="204">
        <f t="shared" si="39"/>
        <v>4</v>
      </c>
      <c r="U42" s="190">
        <f t="shared" si="30"/>
        <v>0</v>
      </c>
      <c r="V42" s="198"/>
      <c r="W42" s="373"/>
      <c r="X42" s="204">
        <f t="shared" si="40"/>
        <v>400</v>
      </c>
      <c r="Y42" s="190">
        <f t="shared" si="32"/>
        <v>0</v>
      </c>
      <c r="Z42" s="198"/>
      <c r="AA42" s="373"/>
      <c r="AB42" s="204">
        <f t="shared" si="41"/>
        <v>2000</v>
      </c>
      <c r="AC42" s="214">
        <f t="shared" si="34"/>
        <v>0</v>
      </c>
    </row>
    <row r="43" spans="2:29" x14ac:dyDescent="0.2">
      <c r="B43" s="17" t="s">
        <v>14</v>
      </c>
      <c r="C43" s="250"/>
      <c r="D43" s="204">
        <f t="shared" si="35"/>
        <v>14765</v>
      </c>
      <c r="E43" s="190">
        <f t="shared" si="22"/>
        <v>0</v>
      </c>
      <c r="F43" s="198"/>
      <c r="G43" s="362"/>
      <c r="H43" s="204">
        <f t="shared" si="36"/>
        <v>490</v>
      </c>
      <c r="I43" s="190">
        <f t="shared" si="24"/>
        <v>0</v>
      </c>
      <c r="J43" s="198"/>
      <c r="K43" s="373"/>
      <c r="L43" s="204">
        <f t="shared" si="37"/>
        <v>42</v>
      </c>
      <c r="M43" s="190">
        <f t="shared" si="26"/>
        <v>0</v>
      </c>
      <c r="N43" s="198"/>
      <c r="O43" s="373"/>
      <c r="P43" s="204">
        <f t="shared" si="38"/>
        <v>240</v>
      </c>
      <c r="Q43" s="190">
        <f t="shared" si="28"/>
        <v>0</v>
      </c>
      <c r="R43" s="198"/>
      <c r="S43" s="373"/>
      <c r="T43" s="204">
        <f t="shared" si="39"/>
        <v>4</v>
      </c>
      <c r="U43" s="190">
        <f t="shared" si="30"/>
        <v>0</v>
      </c>
      <c r="V43" s="198"/>
      <c r="W43" s="373"/>
      <c r="X43" s="204">
        <f t="shared" si="40"/>
        <v>400</v>
      </c>
      <c r="Y43" s="190">
        <f t="shared" si="32"/>
        <v>0</v>
      </c>
      <c r="Z43" s="198"/>
      <c r="AA43" s="373"/>
      <c r="AB43" s="204">
        <f t="shared" si="41"/>
        <v>2000</v>
      </c>
      <c r="AC43" s="214">
        <f t="shared" si="34"/>
        <v>0</v>
      </c>
    </row>
    <row r="44" spans="2:29" x14ac:dyDescent="0.2">
      <c r="B44" s="17" t="s">
        <v>15</v>
      </c>
      <c r="C44" s="250"/>
      <c r="D44" s="204">
        <f t="shared" si="35"/>
        <v>14765</v>
      </c>
      <c r="E44" s="190">
        <f t="shared" si="22"/>
        <v>0</v>
      </c>
      <c r="F44" s="198"/>
      <c r="G44" s="362"/>
      <c r="H44" s="204">
        <f t="shared" si="36"/>
        <v>490</v>
      </c>
      <c r="I44" s="190">
        <f t="shared" si="24"/>
        <v>0</v>
      </c>
      <c r="J44" s="198"/>
      <c r="K44" s="373"/>
      <c r="L44" s="204">
        <f t="shared" si="37"/>
        <v>42</v>
      </c>
      <c r="M44" s="190">
        <f t="shared" si="26"/>
        <v>0</v>
      </c>
      <c r="N44" s="198"/>
      <c r="O44" s="373"/>
      <c r="P44" s="204">
        <f t="shared" si="38"/>
        <v>240</v>
      </c>
      <c r="Q44" s="190">
        <f t="shared" si="28"/>
        <v>0</v>
      </c>
      <c r="R44" s="198"/>
      <c r="S44" s="373"/>
      <c r="T44" s="204">
        <f t="shared" si="39"/>
        <v>4</v>
      </c>
      <c r="U44" s="190">
        <f t="shared" si="30"/>
        <v>0</v>
      </c>
      <c r="V44" s="198"/>
      <c r="W44" s="373"/>
      <c r="X44" s="204">
        <f t="shared" si="40"/>
        <v>400</v>
      </c>
      <c r="Y44" s="190">
        <f t="shared" si="32"/>
        <v>0</v>
      </c>
      <c r="Z44" s="198"/>
      <c r="AA44" s="373"/>
      <c r="AB44" s="204">
        <f t="shared" si="41"/>
        <v>2000</v>
      </c>
      <c r="AC44" s="214">
        <f t="shared" si="34"/>
        <v>0</v>
      </c>
    </row>
    <row r="45" spans="2:29" x14ac:dyDescent="0.2">
      <c r="B45" s="17" t="s">
        <v>16</v>
      </c>
      <c r="C45" s="250"/>
      <c r="D45" s="204">
        <f t="shared" si="35"/>
        <v>14765</v>
      </c>
      <c r="E45" s="190">
        <f t="shared" si="22"/>
        <v>0</v>
      </c>
      <c r="F45" s="198"/>
      <c r="G45" s="362"/>
      <c r="H45" s="204">
        <f t="shared" si="36"/>
        <v>490</v>
      </c>
      <c r="I45" s="190">
        <f t="shared" si="24"/>
        <v>0</v>
      </c>
      <c r="J45" s="198"/>
      <c r="K45" s="373"/>
      <c r="L45" s="204">
        <f t="shared" si="37"/>
        <v>42</v>
      </c>
      <c r="M45" s="190">
        <f t="shared" si="26"/>
        <v>0</v>
      </c>
      <c r="N45" s="198"/>
      <c r="O45" s="373"/>
      <c r="P45" s="204">
        <f t="shared" si="38"/>
        <v>240</v>
      </c>
      <c r="Q45" s="190">
        <f t="shared" si="28"/>
        <v>0</v>
      </c>
      <c r="R45" s="198"/>
      <c r="S45" s="373"/>
      <c r="T45" s="204">
        <f t="shared" si="39"/>
        <v>4</v>
      </c>
      <c r="U45" s="190">
        <f t="shared" si="30"/>
        <v>0</v>
      </c>
      <c r="V45" s="198"/>
      <c r="W45" s="373"/>
      <c r="X45" s="204">
        <f t="shared" si="40"/>
        <v>400</v>
      </c>
      <c r="Y45" s="190">
        <f t="shared" si="32"/>
        <v>0</v>
      </c>
      <c r="Z45" s="198"/>
      <c r="AA45" s="373"/>
      <c r="AB45" s="204">
        <f t="shared" si="41"/>
        <v>2000</v>
      </c>
      <c r="AC45" s="214">
        <f t="shared" si="34"/>
        <v>0</v>
      </c>
    </row>
    <row r="46" spans="2:29" x14ac:dyDescent="0.2">
      <c r="B46" s="17" t="s">
        <v>17</v>
      </c>
      <c r="C46" s="250"/>
      <c r="D46" s="204">
        <f t="shared" si="35"/>
        <v>14765</v>
      </c>
      <c r="E46" s="190">
        <f t="shared" si="22"/>
        <v>0</v>
      </c>
      <c r="F46" s="198"/>
      <c r="G46" s="362"/>
      <c r="H46" s="204">
        <f t="shared" si="36"/>
        <v>490</v>
      </c>
      <c r="I46" s="190">
        <f t="shared" si="24"/>
        <v>0</v>
      </c>
      <c r="J46" s="198"/>
      <c r="K46" s="373"/>
      <c r="L46" s="204">
        <f t="shared" si="37"/>
        <v>42</v>
      </c>
      <c r="M46" s="190">
        <f t="shared" si="26"/>
        <v>0</v>
      </c>
      <c r="N46" s="198"/>
      <c r="O46" s="373"/>
      <c r="P46" s="204">
        <f t="shared" si="38"/>
        <v>240</v>
      </c>
      <c r="Q46" s="190">
        <f t="shared" si="28"/>
        <v>0</v>
      </c>
      <c r="R46" s="198"/>
      <c r="S46" s="373"/>
      <c r="T46" s="204">
        <f t="shared" si="39"/>
        <v>4</v>
      </c>
      <c r="U46" s="190">
        <f t="shared" si="30"/>
        <v>0</v>
      </c>
      <c r="V46" s="198"/>
      <c r="W46" s="373"/>
      <c r="X46" s="204">
        <f t="shared" si="40"/>
        <v>400</v>
      </c>
      <c r="Y46" s="190">
        <f t="shared" si="32"/>
        <v>0</v>
      </c>
      <c r="Z46" s="198"/>
      <c r="AA46" s="373"/>
      <c r="AB46" s="204">
        <f t="shared" si="41"/>
        <v>2000</v>
      </c>
      <c r="AC46" s="214">
        <f t="shared" si="34"/>
        <v>0</v>
      </c>
    </row>
    <row r="47" spans="2:29" x14ac:dyDescent="0.2">
      <c r="B47" s="17" t="s">
        <v>18</v>
      </c>
      <c r="C47" s="250"/>
      <c r="D47" s="204">
        <f t="shared" si="35"/>
        <v>14765</v>
      </c>
      <c r="E47" s="190">
        <f t="shared" si="22"/>
        <v>0</v>
      </c>
      <c r="F47" s="198"/>
      <c r="G47" s="362"/>
      <c r="H47" s="204">
        <f t="shared" si="36"/>
        <v>490</v>
      </c>
      <c r="I47" s="190">
        <f t="shared" si="24"/>
        <v>0</v>
      </c>
      <c r="J47" s="198"/>
      <c r="K47" s="373"/>
      <c r="L47" s="204">
        <f t="shared" si="37"/>
        <v>42</v>
      </c>
      <c r="M47" s="190">
        <f t="shared" si="26"/>
        <v>0</v>
      </c>
      <c r="N47" s="198"/>
      <c r="O47" s="373"/>
      <c r="P47" s="204">
        <f t="shared" si="38"/>
        <v>240</v>
      </c>
      <c r="Q47" s="190">
        <f t="shared" si="28"/>
        <v>0</v>
      </c>
      <c r="R47" s="198"/>
      <c r="S47" s="373"/>
      <c r="T47" s="204">
        <f t="shared" si="39"/>
        <v>4</v>
      </c>
      <c r="U47" s="190">
        <f t="shared" si="30"/>
        <v>0</v>
      </c>
      <c r="V47" s="198"/>
      <c r="W47" s="373"/>
      <c r="X47" s="204">
        <f t="shared" si="40"/>
        <v>400</v>
      </c>
      <c r="Y47" s="190">
        <f t="shared" si="32"/>
        <v>0</v>
      </c>
      <c r="Z47" s="198"/>
      <c r="AA47" s="373"/>
      <c r="AB47" s="204">
        <f t="shared" si="41"/>
        <v>2000</v>
      </c>
      <c r="AC47" s="214">
        <f t="shared" si="34"/>
        <v>0</v>
      </c>
    </row>
    <row r="48" spans="2:29" x14ac:dyDescent="0.2">
      <c r="B48" s="17" t="s">
        <v>19</v>
      </c>
      <c r="C48" s="250"/>
      <c r="D48" s="204">
        <f t="shared" si="35"/>
        <v>14765</v>
      </c>
      <c r="E48" s="190">
        <f t="shared" si="22"/>
        <v>0</v>
      </c>
      <c r="F48" s="198"/>
      <c r="G48" s="362"/>
      <c r="H48" s="204">
        <f t="shared" si="36"/>
        <v>490</v>
      </c>
      <c r="I48" s="190">
        <f t="shared" si="24"/>
        <v>0</v>
      </c>
      <c r="J48" s="198"/>
      <c r="K48" s="373"/>
      <c r="L48" s="204">
        <f t="shared" si="37"/>
        <v>42</v>
      </c>
      <c r="M48" s="190">
        <f t="shared" si="26"/>
        <v>0</v>
      </c>
      <c r="N48" s="198"/>
      <c r="O48" s="373"/>
      <c r="P48" s="204">
        <f t="shared" si="38"/>
        <v>240</v>
      </c>
      <c r="Q48" s="190">
        <f t="shared" si="28"/>
        <v>0</v>
      </c>
      <c r="R48" s="198"/>
      <c r="S48" s="373"/>
      <c r="T48" s="204">
        <f t="shared" si="39"/>
        <v>4</v>
      </c>
      <c r="U48" s="190">
        <f t="shared" si="30"/>
        <v>0</v>
      </c>
      <c r="V48" s="198"/>
      <c r="W48" s="373"/>
      <c r="X48" s="204">
        <f t="shared" si="40"/>
        <v>400</v>
      </c>
      <c r="Y48" s="190">
        <f t="shared" si="32"/>
        <v>0</v>
      </c>
      <c r="Z48" s="198"/>
      <c r="AA48" s="373"/>
      <c r="AB48" s="204">
        <f t="shared" si="41"/>
        <v>2000</v>
      </c>
      <c r="AC48" s="214">
        <f t="shared" si="34"/>
        <v>0</v>
      </c>
    </row>
    <row r="49" spans="2:29" x14ac:dyDescent="0.2">
      <c r="B49" s="17" t="s">
        <v>20</v>
      </c>
      <c r="C49" s="250"/>
      <c r="D49" s="204">
        <f t="shared" si="35"/>
        <v>14765</v>
      </c>
      <c r="E49" s="190">
        <f t="shared" si="22"/>
        <v>0</v>
      </c>
      <c r="F49" s="198"/>
      <c r="G49" s="362"/>
      <c r="H49" s="204">
        <f t="shared" si="36"/>
        <v>490</v>
      </c>
      <c r="I49" s="190">
        <f t="shared" si="24"/>
        <v>0</v>
      </c>
      <c r="J49" s="198"/>
      <c r="K49" s="373"/>
      <c r="L49" s="204">
        <f t="shared" si="37"/>
        <v>42</v>
      </c>
      <c r="M49" s="190">
        <f t="shared" si="26"/>
        <v>0</v>
      </c>
      <c r="N49" s="198"/>
      <c r="O49" s="373"/>
      <c r="P49" s="204">
        <f t="shared" si="38"/>
        <v>240</v>
      </c>
      <c r="Q49" s="190">
        <f t="shared" si="28"/>
        <v>0</v>
      </c>
      <c r="R49" s="198"/>
      <c r="S49" s="373"/>
      <c r="T49" s="204">
        <f t="shared" si="39"/>
        <v>4</v>
      </c>
      <c r="U49" s="190">
        <f t="shared" si="30"/>
        <v>0</v>
      </c>
      <c r="V49" s="198"/>
      <c r="W49" s="373"/>
      <c r="X49" s="204">
        <f t="shared" si="40"/>
        <v>400</v>
      </c>
      <c r="Y49" s="190">
        <f t="shared" si="32"/>
        <v>0</v>
      </c>
      <c r="Z49" s="198"/>
      <c r="AA49" s="373"/>
      <c r="AB49" s="204">
        <f t="shared" si="41"/>
        <v>2000</v>
      </c>
      <c r="AC49" s="214">
        <f t="shared" si="34"/>
        <v>0</v>
      </c>
    </row>
    <row r="50" spans="2:29" x14ac:dyDescent="0.2">
      <c r="B50" s="17" t="s">
        <v>21</v>
      </c>
      <c r="C50" s="250"/>
      <c r="D50" s="204">
        <f t="shared" si="35"/>
        <v>14765</v>
      </c>
      <c r="E50" s="190">
        <f t="shared" si="22"/>
        <v>0</v>
      </c>
      <c r="F50" s="198"/>
      <c r="G50" s="362"/>
      <c r="H50" s="204">
        <f t="shared" si="36"/>
        <v>490</v>
      </c>
      <c r="I50" s="190">
        <f t="shared" si="24"/>
        <v>0</v>
      </c>
      <c r="J50" s="198"/>
      <c r="K50" s="373"/>
      <c r="L50" s="204">
        <f t="shared" si="37"/>
        <v>42</v>
      </c>
      <c r="M50" s="190">
        <f t="shared" si="26"/>
        <v>0</v>
      </c>
      <c r="N50" s="198"/>
      <c r="O50" s="373"/>
      <c r="P50" s="204">
        <f t="shared" si="38"/>
        <v>240</v>
      </c>
      <c r="Q50" s="190">
        <f t="shared" si="28"/>
        <v>0</v>
      </c>
      <c r="R50" s="198"/>
      <c r="S50" s="373"/>
      <c r="T50" s="204">
        <f t="shared" si="39"/>
        <v>4</v>
      </c>
      <c r="U50" s="190">
        <f t="shared" si="30"/>
        <v>0</v>
      </c>
      <c r="V50" s="198"/>
      <c r="W50" s="373"/>
      <c r="X50" s="204">
        <f t="shared" si="40"/>
        <v>400</v>
      </c>
      <c r="Y50" s="190">
        <f t="shared" si="32"/>
        <v>0</v>
      </c>
      <c r="Z50" s="198"/>
      <c r="AA50" s="373"/>
      <c r="AB50" s="204">
        <f t="shared" si="41"/>
        <v>2000</v>
      </c>
      <c r="AC50" s="214">
        <f t="shared" si="34"/>
        <v>0</v>
      </c>
    </row>
    <row r="51" spans="2:29" x14ac:dyDescent="0.2">
      <c r="B51" s="17" t="s">
        <v>22</v>
      </c>
      <c r="C51" s="250"/>
      <c r="D51" s="204">
        <f t="shared" si="35"/>
        <v>14765</v>
      </c>
      <c r="E51" s="190">
        <f t="shared" si="22"/>
        <v>0</v>
      </c>
      <c r="F51" s="198"/>
      <c r="G51" s="362"/>
      <c r="H51" s="204">
        <f t="shared" si="36"/>
        <v>490</v>
      </c>
      <c r="I51" s="190">
        <f t="shared" si="24"/>
        <v>0</v>
      </c>
      <c r="J51" s="198"/>
      <c r="K51" s="373"/>
      <c r="L51" s="204">
        <f t="shared" si="37"/>
        <v>42</v>
      </c>
      <c r="M51" s="190">
        <f t="shared" si="26"/>
        <v>0</v>
      </c>
      <c r="N51" s="198"/>
      <c r="O51" s="373"/>
      <c r="P51" s="204">
        <f t="shared" si="38"/>
        <v>240</v>
      </c>
      <c r="Q51" s="190">
        <f t="shared" si="28"/>
        <v>0</v>
      </c>
      <c r="R51" s="198"/>
      <c r="S51" s="373"/>
      <c r="T51" s="204">
        <f t="shared" si="39"/>
        <v>4</v>
      </c>
      <c r="U51" s="190">
        <f t="shared" si="30"/>
        <v>0</v>
      </c>
      <c r="V51" s="198"/>
      <c r="W51" s="373"/>
      <c r="X51" s="204">
        <f t="shared" si="40"/>
        <v>400</v>
      </c>
      <c r="Y51" s="190">
        <f t="shared" si="32"/>
        <v>0</v>
      </c>
      <c r="Z51" s="198"/>
      <c r="AA51" s="373"/>
      <c r="AB51" s="204">
        <f t="shared" si="41"/>
        <v>2000</v>
      </c>
      <c r="AC51" s="214">
        <f t="shared" si="34"/>
        <v>0</v>
      </c>
    </row>
    <row r="52" spans="2:29" ht="13.5" thickBot="1" x14ac:dyDescent="0.25">
      <c r="B52" s="186" t="s">
        <v>23</v>
      </c>
      <c r="C52" s="251"/>
      <c r="D52" s="204">
        <f t="shared" si="35"/>
        <v>14765</v>
      </c>
      <c r="E52" s="190">
        <f t="shared" si="22"/>
        <v>0</v>
      </c>
      <c r="F52" s="191"/>
      <c r="G52" s="363"/>
      <c r="H52" s="204">
        <f t="shared" si="36"/>
        <v>490</v>
      </c>
      <c r="I52" s="190">
        <f t="shared" si="24"/>
        <v>0</v>
      </c>
      <c r="J52" s="191"/>
      <c r="K52" s="374"/>
      <c r="L52" s="204">
        <f t="shared" si="37"/>
        <v>42</v>
      </c>
      <c r="M52" s="190">
        <f t="shared" si="26"/>
        <v>0</v>
      </c>
      <c r="N52" s="191"/>
      <c r="O52" s="374"/>
      <c r="P52" s="204">
        <f t="shared" si="38"/>
        <v>240</v>
      </c>
      <c r="Q52" s="190">
        <f t="shared" si="28"/>
        <v>0</v>
      </c>
      <c r="R52" s="191"/>
      <c r="S52" s="374"/>
      <c r="T52" s="204">
        <f t="shared" si="39"/>
        <v>4</v>
      </c>
      <c r="U52" s="190">
        <f t="shared" si="30"/>
        <v>0</v>
      </c>
      <c r="V52" s="191"/>
      <c r="W52" s="374"/>
      <c r="X52" s="204">
        <f t="shared" si="40"/>
        <v>400</v>
      </c>
      <c r="Y52" s="190">
        <f t="shared" si="32"/>
        <v>0</v>
      </c>
      <c r="Z52" s="191"/>
      <c r="AA52" s="374"/>
      <c r="AB52" s="204">
        <f t="shared" si="41"/>
        <v>2000</v>
      </c>
      <c r="AC52" s="214">
        <f t="shared" si="34"/>
        <v>0</v>
      </c>
    </row>
    <row r="53" spans="2:29" ht="15.75" customHeight="1" thickBot="1" x14ac:dyDescent="0.25">
      <c r="B53" s="303" t="s">
        <v>47</v>
      </c>
      <c r="C53" s="304"/>
      <c r="D53" s="304"/>
      <c r="E53" s="196">
        <f>SUM(E32:E52)</f>
        <v>0</v>
      </c>
      <c r="F53" s="215"/>
      <c r="G53" s="297"/>
      <c r="H53" s="298"/>
      <c r="I53" s="196">
        <f>SUM(I32:I52)</f>
        <v>0</v>
      </c>
      <c r="J53" s="215"/>
      <c r="K53" s="297"/>
      <c r="L53" s="298"/>
      <c r="M53" s="196">
        <f>SUM(M32:M52)</f>
        <v>0</v>
      </c>
      <c r="N53" s="215"/>
      <c r="O53" s="375"/>
      <c r="P53" s="194"/>
      <c r="Q53" s="196">
        <f>SUM(Q32:Q52)</f>
        <v>0</v>
      </c>
      <c r="R53" s="215"/>
      <c r="S53" s="297"/>
      <c r="T53" s="298"/>
      <c r="U53" s="196">
        <f>SUM(U32:U52)</f>
        <v>0</v>
      </c>
      <c r="V53" s="215"/>
      <c r="W53" s="297"/>
      <c r="X53" s="298"/>
      <c r="Y53" s="196">
        <f>SUM(Y32:Y52)</f>
        <v>0</v>
      </c>
      <c r="Z53" s="215"/>
      <c r="AA53" s="297"/>
      <c r="AB53" s="298"/>
      <c r="AC53" s="196">
        <f>SUM(AC32:AC52)</f>
        <v>0</v>
      </c>
    </row>
    <row r="54" spans="2:29" s="209" customFormat="1" ht="13.5" thickBot="1" x14ac:dyDescent="0.25">
      <c r="B54" s="208"/>
      <c r="C54" s="349"/>
      <c r="D54" s="208"/>
      <c r="E54" s="208"/>
      <c r="F54" s="208"/>
      <c r="G54" s="364"/>
      <c r="H54" s="208"/>
      <c r="I54" s="208"/>
      <c r="J54" s="208"/>
      <c r="K54" s="364"/>
      <c r="L54" s="208"/>
      <c r="M54" s="208"/>
      <c r="N54" s="208"/>
      <c r="O54" s="364"/>
      <c r="P54" s="208"/>
      <c r="Q54" s="208"/>
      <c r="R54" s="208"/>
      <c r="S54" s="364"/>
      <c r="T54" s="208"/>
      <c r="U54" s="208"/>
      <c r="V54" s="208"/>
      <c r="W54" s="364"/>
      <c r="X54" s="208"/>
      <c r="Y54" s="208"/>
      <c r="Z54" s="208"/>
      <c r="AA54" s="364"/>
      <c r="AB54" s="208"/>
      <c r="AC54" s="208"/>
    </row>
    <row r="55" spans="2:29" s="209" customFormat="1" ht="13.5" thickBot="1" x14ac:dyDescent="0.25">
      <c r="B55" s="291" t="s">
        <v>29</v>
      </c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3"/>
    </row>
    <row r="56" spans="2:29" s="199" customFormat="1" ht="45.75" thickBot="1" x14ac:dyDescent="0.3">
      <c r="B56" s="36" t="s">
        <v>9</v>
      </c>
      <c r="C56" s="343" t="s">
        <v>3</v>
      </c>
      <c r="D56" s="3" t="s">
        <v>33</v>
      </c>
      <c r="E56" s="179" t="s">
        <v>77</v>
      </c>
      <c r="F56" s="177"/>
      <c r="G56" s="360" t="s">
        <v>3</v>
      </c>
      <c r="H56" s="3" t="s">
        <v>33</v>
      </c>
      <c r="I56" s="179" t="s">
        <v>77</v>
      </c>
      <c r="J56" s="177"/>
      <c r="K56" s="360" t="s">
        <v>3</v>
      </c>
      <c r="L56" s="3" t="s">
        <v>33</v>
      </c>
      <c r="M56" s="179" t="s">
        <v>77</v>
      </c>
      <c r="N56" s="177"/>
      <c r="O56" s="360" t="s">
        <v>3</v>
      </c>
      <c r="P56" s="3" t="s">
        <v>33</v>
      </c>
      <c r="Q56" s="179" t="s">
        <v>77</v>
      </c>
      <c r="R56" s="177"/>
      <c r="S56" s="360" t="s">
        <v>3</v>
      </c>
      <c r="T56" s="3" t="s">
        <v>33</v>
      </c>
      <c r="U56" s="179" t="s">
        <v>77</v>
      </c>
      <c r="V56" s="177"/>
      <c r="W56" s="360" t="s">
        <v>3</v>
      </c>
      <c r="X56" s="3" t="s">
        <v>33</v>
      </c>
      <c r="Y56" s="179" t="s">
        <v>77</v>
      </c>
      <c r="Z56" s="177"/>
      <c r="AA56" s="360" t="s">
        <v>3</v>
      </c>
      <c r="AB56" s="3" t="s">
        <v>33</v>
      </c>
      <c r="AC56" s="4" t="s">
        <v>77</v>
      </c>
    </row>
    <row r="57" spans="2:29" x14ac:dyDescent="0.2">
      <c r="B57" s="187" t="s">
        <v>12</v>
      </c>
      <c r="C57" s="249"/>
      <c r="D57" s="205">
        <f>+D52</f>
        <v>14765</v>
      </c>
      <c r="E57" s="190">
        <f t="shared" ref="E57:E63" si="42">+ROUND(C57/D57,0)</f>
        <v>0</v>
      </c>
      <c r="F57" s="200"/>
      <c r="G57" s="361"/>
      <c r="H57" s="205">
        <f>+H52</f>
        <v>490</v>
      </c>
      <c r="I57" s="190">
        <f t="shared" ref="I57:I63" si="43">+ROUND(G57/H57,0)</f>
        <v>0</v>
      </c>
      <c r="J57" s="200"/>
      <c r="K57" s="372"/>
      <c r="L57" s="205">
        <f>+L52</f>
        <v>42</v>
      </c>
      <c r="M57" s="190">
        <f t="shared" ref="M57:M63" si="44">+ROUND(K57/L57,0)</f>
        <v>0</v>
      </c>
      <c r="N57" s="200"/>
      <c r="O57" s="372"/>
      <c r="P57" s="205">
        <f>+P52</f>
        <v>240</v>
      </c>
      <c r="Q57" s="190">
        <f t="shared" ref="Q57:Q63" si="45">+ROUND(O57/P57,0)</f>
        <v>0</v>
      </c>
      <c r="R57" s="200"/>
      <c r="S57" s="372"/>
      <c r="T57" s="205">
        <f>+T52</f>
        <v>4</v>
      </c>
      <c r="U57" s="190">
        <f t="shared" ref="U57:U63" si="46">+ROUND(S57/T57,0)</f>
        <v>0</v>
      </c>
      <c r="V57" s="200"/>
      <c r="W57" s="372"/>
      <c r="X57" s="205">
        <f>+X52</f>
        <v>400</v>
      </c>
      <c r="Y57" s="190">
        <f t="shared" ref="Y57:Y63" si="47">+ROUND(W57/X57,0)</f>
        <v>0</v>
      </c>
      <c r="Z57" s="200"/>
      <c r="AA57" s="372"/>
      <c r="AB57" s="205">
        <f>+AB52</f>
        <v>2000</v>
      </c>
      <c r="AC57" s="214">
        <f t="shared" ref="AC57:AC63" si="48">+ROUND(AA57/AB57,0)</f>
        <v>0</v>
      </c>
    </row>
    <row r="58" spans="2:29" x14ac:dyDescent="0.2">
      <c r="B58" s="11" t="s">
        <v>13</v>
      </c>
      <c r="C58" s="250"/>
      <c r="D58" s="206">
        <f>+D57</f>
        <v>14765</v>
      </c>
      <c r="E58" s="190">
        <f t="shared" si="42"/>
        <v>0</v>
      </c>
      <c r="F58" s="200"/>
      <c r="G58" s="362"/>
      <c r="H58" s="206">
        <f>+H57</f>
        <v>490</v>
      </c>
      <c r="I58" s="190">
        <f t="shared" si="43"/>
        <v>0</v>
      </c>
      <c r="J58" s="200"/>
      <c r="K58" s="373"/>
      <c r="L58" s="206">
        <f>+L57</f>
        <v>42</v>
      </c>
      <c r="M58" s="190">
        <f t="shared" si="44"/>
        <v>0</v>
      </c>
      <c r="N58" s="200"/>
      <c r="O58" s="373"/>
      <c r="P58" s="206">
        <f>+P57</f>
        <v>240</v>
      </c>
      <c r="Q58" s="190">
        <f t="shared" si="45"/>
        <v>0</v>
      </c>
      <c r="R58" s="200"/>
      <c r="S58" s="373"/>
      <c r="T58" s="206">
        <f>+T57</f>
        <v>4</v>
      </c>
      <c r="U58" s="190">
        <f t="shared" si="46"/>
        <v>0</v>
      </c>
      <c r="V58" s="200"/>
      <c r="W58" s="373"/>
      <c r="X58" s="206">
        <f>+X57</f>
        <v>400</v>
      </c>
      <c r="Y58" s="190">
        <f t="shared" si="47"/>
        <v>0</v>
      </c>
      <c r="Z58" s="200"/>
      <c r="AA58" s="373"/>
      <c r="AB58" s="206">
        <f>+AB57</f>
        <v>2000</v>
      </c>
      <c r="AC58" s="214">
        <f t="shared" si="48"/>
        <v>0</v>
      </c>
    </row>
    <row r="59" spans="2:29" x14ac:dyDescent="0.2">
      <c r="B59" s="11" t="s">
        <v>18</v>
      </c>
      <c r="C59" s="250"/>
      <c r="D59" s="206">
        <f t="shared" ref="D59:D63" si="49">+D58</f>
        <v>14765</v>
      </c>
      <c r="E59" s="190">
        <f t="shared" si="42"/>
        <v>0</v>
      </c>
      <c r="F59" s="200"/>
      <c r="G59" s="362"/>
      <c r="H59" s="206">
        <f t="shared" ref="H59:H63" si="50">+H58</f>
        <v>490</v>
      </c>
      <c r="I59" s="190">
        <f t="shared" si="43"/>
        <v>0</v>
      </c>
      <c r="J59" s="200"/>
      <c r="K59" s="373"/>
      <c r="L59" s="206">
        <f t="shared" ref="L59:L63" si="51">+L58</f>
        <v>42</v>
      </c>
      <c r="M59" s="190">
        <f t="shared" si="44"/>
        <v>0</v>
      </c>
      <c r="N59" s="200"/>
      <c r="O59" s="373"/>
      <c r="P59" s="206">
        <f t="shared" ref="P59:P63" si="52">+P58</f>
        <v>240</v>
      </c>
      <c r="Q59" s="190">
        <f t="shared" si="45"/>
        <v>0</v>
      </c>
      <c r="R59" s="200"/>
      <c r="S59" s="373"/>
      <c r="T59" s="206">
        <f t="shared" ref="T59:T63" si="53">+T58</f>
        <v>4</v>
      </c>
      <c r="U59" s="190">
        <f t="shared" si="46"/>
        <v>0</v>
      </c>
      <c r="V59" s="200"/>
      <c r="W59" s="373"/>
      <c r="X59" s="206">
        <f t="shared" ref="X59:X63" si="54">+X58</f>
        <v>400</v>
      </c>
      <c r="Y59" s="190">
        <f t="shared" si="47"/>
        <v>0</v>
      </c>
      <c r="Z59" s="200"/>
      <c r="AA59" s="373"/>
      <c r="AB59" s="206">
        <f t="shared" ref="AB59:AB63" si="55">+AB58</f>
        <v>2000</v>
      </c>
      <c r="AC59" s="214">
        <f t="shared" si="48"/>
        <v>0</v>
      </c>
    </row>
    <row r="60" spans="2:29" x14ac:dyDescent="0.2">
      <c r="B60" s="11" t="s">
        <v>19</v>
      </c>
      <c r="C60" s="250"/>
      <c r="D60" s="206">
        <f t="shared" si="49"/>
        <v>14765</v>
      </c>
      <c r="E60" s="190">
        <f t="shared" si="42"/>
        <v>0</v>
      </c>
      <c r="F60" s="200"/>
      <c r="G60" s="362"/>
      <c r="H60" s="206">
        <f t="shared" si="50"/>
        <v>490</v>
      </c>
      <c r="I60" s="190">
        <f t="shared" si="43"/>
        <v>0</v>
      </c>
      <c r="J60" s="200"/>
      <c r="K60" s="373"/>
      <c r="L60" s="206">
        <f t="shared" si="51"/>
        <v>42</v>
      </c>
      <c r="M60" s="190">
        <f t="shared" si="44"/>
        <v>0</v>
      </c>
      <c r="N60" s="200"/>
      <c r="O60" s="373"/>
      <c r="P60" s="206">
        <f t="shared" si="52"/>
        <v>240</v>
      </c>
      <c r="Q60" s="190">
        <f t="shared" si="45"/>
        <v>0</v>
      </c>
      <c r="R60" s="200"/>
      <c r="S60" s="373"/>
      <c r="T60" s="206">
        <f t="shared" si="53"/>
        <v>4</v>
      </c>
      <c r="U60" s="190">
        <f t="shared" si="46"/>
        <v>0</v>
      </c>
      <c r="V60" s="200"/>
      <c r="W60" s="373"/>
      <c r="X60" s="206">
        <f t="shared" si="54"/>
        <v>400</v>
      </c>
      <c r="Y60" s="190">
        <f t="shared" si="47"/>
        <v>0</v>
      </c>
      <c r="Z60" s="200"/>
      <c r="AA60" s="373"/>
      <c r="AB60" s="206">
        <f t="shared" si="55"/>
        <v>2000</v>
      </c>
      <c r="AC60" s="214">
        <f t="shared" si="48"/>
        <v>0</v>
      </c>
    </row>
    <row r="61" spans="2:29" x14ac:dyDescent="0.2">
      <c r="B61" s="11" t="s">
        <v>20</v>
      </c>
      <c r="C61" s="250"/>
      <c r="D61" s="206">
        <f t="shared" si="49"/>
        <v>14765</v>
      </c>
      <c r="E61" s="190">
        <f t="shared" si="42"/>
        <v>0</v>
      </c>
      <c r="F61" s="200"/>
      <c r="G61" s="362"/>
      <c r="H61" s="206">
        <f t="shared" si="50"/>
        <v>490</v>
      </c>
      <c r="I61" s="190">
        <f t="shared" si="43"/>
        <v>0</v>
      </c>
      <c r="J61" s="200"/>
      <c r="K61" s="373"/>
      <c r="L61" s="206">
        <f t="shared" si="51"/>
        <v>42</v>
      </c>
      <c r="M61" s="190">
        <f t="shared" si="44"/>
        <v>0</v>
      </c>
      <c r="N61" s="200"/>
      <c r="O61" s="373"/>
      <c r="P61" s="206">
        <f t="shared" si="52"/>
        <v>240</v>
      </c>
      <c r="Q61" s="190">
        <f t="shared" si="45"/>
        <v>0</v>
      </c>
      <c r="R61" s="200"/>
      <c r="S61" s="373"/>
      <c r="T61" s="206">
        <f t="shared" si="53"/>
        <v>4</v>
      </c>
      <c r="U61" s="190">
        <f t="shared" si="46"/>
        <v>0</v>
      </c>
      <c r="V61" s="200"/>
      <c r="W61" s="373"/>
      <c r="X61" s="206">
        <f t="shared" si="54"/>
        <v>400</v>
      </c>
      <c r="Y61" s="190">
        <f t="shared" si="47"/>
        <v>0</v>
      </c>
      <c r="Z61" s="200"/>
      <c r="AA61" s="373"/>
      <c r="AB61" s="206">
        <f t="shared" si="55"/>
        <v>2000</v>
      </c>
      <c r="AC61" s="214">
        <f t="shared" si="48"/>
        <v>0</v>
      </c>
    </row>
    <row r="62" spans="2:29" x14ac:dyDescent="0.2">
      <c r="B62" s="11" t="s">
        <v>21</v>
      </c>
      <c r="C62" s="250"/>
      <c r="D62" s="206">
        <f t="shared" si="49"/>
        <v>14765</v>
      </c>
      <c r="E62" s="190">
        <f t="shared" si="42"/>
        <v>0</v>
      </c>
      <c r="F62" s="200"/>
      <c r="G62" s="362"/>
      <c r="H62" s="206">
        <f t="shared" si="50"/>
        <v>490</v>
      </c>
      <c r="I62" s="190">
        <f t="shared" si="43"/>
        <v>0</v>
      </c>
      <c r="J62" s="200"/>
      <c r="K62" s="373"/>
      <c r="L62" s="206">
        <f t="shared" si="51"/>
        <v>42</v>
      </c>
      <c r="M62" s="190">
        <f t="shared" si="44"/>
        <v>0</v>
      </c>
      <c r="N62" s="200"/>
      <c r="O62" s="373"/>
      <c r="P62" s="206">
        <f t="shared" si="52"/>
        <v>240</v>
      </c>
      <c r="Q62" s="190">
        <f t="shared" si="45"/>
        <v>0</v>
      </c>
      <c r="R62" s="200"/>
      <c r="S62" s="373"/>
      <c r="T62" s="206">
        <f t="shared" si="53"/>
        <v>4</v>
      </c>
      <c r="U62" s="190">
        <f t="shared" si="46"/>
        <v>0</v>
      </c>
      <c r="V62" s="200"/>
      <c r="W62" s="373"/>
      <c r="X62" s="206">
        <f t="shared" si="54"/>
        <v>400</v>
      </c>
      <c r="Y62" s="190">
        <f t="shared" si="47"/>
        <v>0</v>
      </c>
      <c r="Z62" s="200"/>
      <c r="AA62" s="373"/>
      <c r="AB62" s="206">
        <f t="shared" si="55"/>
        <v>2000</v>
      </c>
      <c r="AC62" s="214">
        <f t="shared" si="48"/>
        <v>0</v>
      </c>
    </row>
    <row r="63" spans="2:29" ht="13.5" thickBot="1" x14ac:dyDescent="0.25">
      <c r="B63" s="186" t="s">
        <v>34</v>
      </c>
      <c r="C63" s="251"/>
      <c r="D63" s="206">
        <f t="shared" si="49"/>
        <v>14765</v>
      </c>
      <c r="E63" s="190">
        <f t="shared" si="42"/>
        <v>0</v>
      </c>
      <c r="F63" s="191"/>
      <c r="G63" s="363"/>
      <c r="H63" s="206">
        <f t="shared" si="50"/>
        <v>490</v>
      </c>
      <c r="I63" s="190">
        <f t="shared" si="43"/>
        <v>0</v>
      </c>
      <c r="J63" s="191"/>
      <c r="K63" s="374"/>
      <c r="L63" s="206">
        <f t="shared" si="51"/>
        <v>42</v>
      </c>
      <c r="M63" s="190">
        <f t="shared" si="44"/>
        <v>0</v>
      </c>
      <c r="N63" s="191"/>
      <c r="O63" s="374"/>
      <c r="P63" s="206">
        <f t="shared" si="52"/>
        <v>240</v>
      </c>
      <c r="Q63" s="190">
        <f t="shared" si="45"/>
        <v>0</v>
      </c>
      <c r="R63" s="191"/>
      <c r="S63" s="374"/>
      <c r="T63" s="206">
        <f t="shared" si="53"/>
        <v>4</v>
      </c>
      <c r="U63" s="190">
        <f t="shared" si="46"/>
        <v>0</v>
      </c>
      <c r="V63" s="191"/>
      <c r="W63" s="374"/>
      <c r="X63" s="206">
        <f t="shared" si="54"/>
        <v>400</v>
      </c>
      <c r="Y63" s="190">
        <f t="shared" si="47"/>
        <v>0</v>
      </c>
      <c r="Z63" s="191"/>
      <c r="AA63" s="374"/>
      <c r="AB63" s="206">
        <f t="shared" si="55"/>
        <v>2000</v>
      </c>
      <c r="AC63" s="214">
        <f t="shared" si="48"/>
        <v>0</v>
      </c>
    </row>
    <row r="64" spans="2:29" ht="15.75" customHeight="1" thickBot="1" x14ac:dyDescent="0.25">
      <c r="B64" s="303" t="s">
        <v>44</v>
      </c>
      <c r="C64" s="304"/>
      <c r="D64" s="304"/>
      <c r="E64" s="196">
        <f>SUM(E43:E63)</f>
        <v>0</v>
      </c>
      <c r="F64" s="220"/>
      <c r="G64" s="297"/>
      <c r="H64" s="298"/>
      <c r="I64" s="196">
        <f>SUM(I43:I63)</f>
        <v>0</v>
      </c>
      <c r="J64" s="220"/>
      <c r="K64" s="297"/>
      <c r="L64" s="298"/>
      <c r="M64" s="196">
        <f>SUM(M43:M63)</f>
        <v>0</v>
      </c>
      <c r="N64" s="220"/>
      <c r="O64" s="376"/>
      <c r="P64" s="201"/>
      <c r="Q64" s="196">
        <f>SUM(Q43:Q63)</f>
        <v>0</v>
      </c>
      <c r="R64" s="220"/>
      <c r="S64" s="297"/>
      <c r="T64" s="298"/>
      <c r="U64" s="196">
        <f>SUM(U43:U63)</f>
        <v>0</v>
      </c>
      <c r="V64" s="220"/>
      <c r="W64" s="376"/>
      <c r="X64" s="201"/>
      <c r="Y64" s="196">
        <f>SUM(Y43:Y63)</f>
        <v>0</v>
      </c>
      <c r="Z64" s="220"/>
      <c r="AA64" s="297"/>
      <c r="AB64" s="298"/>
      <c r="AC64" s="196">
        <f>SUM(AC43:AC63)</f>
        <v>0</v>
      </c>
    </row>
    <row r="65" spans="2:29" s="209" customFormat="1" ht="13.5" thickBot="1" x14ac:dyDescent="0.25">
      <c r="B65" s="207"/>
      <c r="C65" s="350"/>
      <c r="D65" s="210"/>
      <c r="E65" s="210"/>
      <c r="F65" s="211"/>
      <c r="G65" s="365"/>
      <c r="H65" s="210"/>
      <c r="I65" s="210"/>
      <c r="J65" s="211"/>
      <c r="K65" s="365"/>
      <c r="L65" s="210"/>
      <c r="M65" s="210"/>
      <c r="N65" s="211"/>
      <c r="O65" s="365"/>
      <c r="P65" s="210"/>
      <c r="Q65" s="210"/>
      <c r="R65" s="211"/>
      <c r="S65" s="365"/>
      <c r="T65" s="210"/>
      <c r="U65" s="210"/>
      <c r="V65" s="211"/>
      <c r="W65" s="365"/>
      <c r="X65" s="210"/>
      <c r="Y65" s="210"/>
      <c r="Z65" s="211"/>
      <c r="AA65" s="365"/>
      <c r="AB65" s="210"/>
      <c r="AC65" s="210"/>
    </row>
    <row r="66" spans="2:29" s="209" customFormat="1" ht="15.75" customHeight="1" thickBot="1" x14ac:dyDescent="0.25">
      <c r="B66" s="294" t="s">
        <v>31</v>
      </c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6"/>
    </row>
    <row r="67" spans="2:29" ht="37.5" customHeight="1" thickBot="1" x14ac:dyDescent="0.25">
      <c r="B67" s="182" t="s">
        <v>7</v>
      </c>
      <c r="C67" s="343" t="s">
        <v>3</v>
      </c>
      <c r="D67" s="3" t="s">
        <v>33</v>
      </c>
      <c r="E67" s="179" t="s">
        <v>77</v>
      </c>
      <c r="F67" s="178"/>
      <c r="G67" s="360" t="s">
        <v>3</v>
      </c>
      <c r="H67" s="3" t="s">
        <v>33</v>
      </c>
      <c r="I67" s="179" t="s">
        <v>77</v>
      </c>
      <c r="J67" s="178"/>
      <c r="K67" s="360" t="s">
        <v>3</v>
      </c>
      <c r="L67" s="3" t="s">
        <v>33</v>
      </c>
      <c r="M67" s="179" t="s">
        <v>77</v>
      </c>
      <c r="N67" s="178"/>
      <c r="O67" s="360" t="s">
        <v>3</v>
      </c>
      <c r="P67" s="3" t="s">
        <v>33</v>
      </c>
      <c r="Q67" s="179" t="s">
        <v>77</v>
      </c>
      <c r="R67" s="178"/>
      <c r="S67" s="360" t="s">
        <v>3</v>
      </c>
      <c r="T67" s="3" t="s">
        <v>33</v>
      </c>
      <c r="U67" s="179" t="s">
        <v>77</v>
      </c>
      <c r="V67" s="178"/>
      <c r="W67" s="360" t="s">
        <v>3</v>
      </c>
      <c r="X67" s="3" t="s">
        <v>33</v>
      </c>
      <c r="Y67" s="179" t="s">
        <v>77</v>
      </c>
      <c r="Z67" s="178"/>
      <c r="AA67" s="360" t="s">
        <v>3</v>
      </c>
      <c r="AB67" s="3" t="s">
        <v>33</v>
      </c>
      <c r="AC67" s="4" t="s">
        <v>77</v>
      </c>
    </row>
    <row r="68" spans="2:29" ht="13.5" thickBot="1" x14ac:dyDescent="0.25">
      <c r="B68" s="221" t="s">
        <v>127</v>
      </c>
      <c r="C68" s="351"/>
      <c r="D68" s="222">
        <f>+D62</f>
        <v>14765</v>
      </c>
      <c r="E68" s="223">
        <f>+ROUND(C68/D68,0)</f>
        <v>0</v>
      </c>
      <c r="F68" s="224"/>
      <c r="G68" s="366"/>
      <c r="H68" s="222">
        <f>+H62</f>
        <v>490</v>
      </c>
      <c r="I68" s="223">
        <f>+ROUND(G68/H68,0)</f>
        <v>0</v>
      </c>
      <c r="J68" s="224"/>
      <c r="K68" s="366"/>
      <c r="L68" s="222">
        <f>+L62</f>
        <v>42</v>
      </c>
      <c r="M68" s="223">
        <f>+ROUND(K68/L68,0)</f>
        <v>0</v>
      </c>
      <c r="N68" s="224"/>
      <c r="O68" s="366"/>
      <c r="P68" s="222">
        <f>+P62</f>
        <v>240</v>
      </c>
      <c r="Q68" s="223">
        <f>+ROUND(O68/P68,0)</f>
        <v>0</v>
      </c>
      <c r="R68" s="224"/>
      <c r="S68" s="366"/>
      <c r="T68" s="222">
        <f>+T62</f>
        <v>4</v>
      </c>
      <c r="U68" s="223">
        <f>+ROUND(S68/T68,0)</f>
        <v>0</v>
      </c>
      <c r="V68" s="224"/>
      <c r="W68" s="366"/>
      <c r="X68" s="222">
        <f>+X62</f>
        <v>400</v>
      </c>
      <c r="Y68" s="223">
        <f>+ROUND(W68/X68,0)</f>
        <v>0</v>
      </c>
      <c r="Z68" s="224"/>
      <c r="AA68" s="366"/>
      <c r="AB68" s="222">
        <f>+AB62</f>
        <v>2000</v>
      </c>
      <c r="AC68" s="225">
        <f>+ROUND(AA68/AB68,0)</f>
        <v>0</v>
      </c>
    </row>
    <row r="69" spans="2:29" s="209" customFormat="1" ht="13.5" thickBot="1" x14ac:dyDescent="0.25">
      <c r="B69" s="207"/>
      <c r="C69" s="350"/>
      <c r="D69" s="207"/>
      <c r="E69" s="207"/>
      <c r="F69" s="208"/>
      <c r="G69" s="367"/>
      <c r="H69" s="207"/>
      <c r="I69" s="207"/>
      <c r="J69" s="208"/>
      <c r="K69" s="367"/>
      <c r="L69" s="207"/>
      <c r="M69" s="207"/>
      <c r="N69" s="208"/>
      <c r="O69" s="367"/>
      <c r="P69" s="207"/>
      <c r="Q69" s="207"/>
      <c r="R69" s="208"/>
      <c r="S69" s="367"/>
      <c r="T69" s="207"/>
      <c r="U69" s="207"/>
      <c r="V69" s="208"/>
      <c r="W69" s="367"/>
      <c r="X69" s="207"/>
      <c r="Y69" s="207"/>
      <c r="Z69" s="208"/>
      <c r="AA69" s="367"/>
      <c r="AB69" s="207"/>
      <c r="AC69" s="207"/>
    </row>
    <row r="70" spans="2:29" ht="25.5" customHeight="1" thickBot="1" x14ac:dyDescent="0.25">
      <c r="B70" s="305" t="s">
        <v>71</v>
      </c>
      <c r="C70" s="297"/>
      <c r="D70" s="297"/>
      <c r="E70" s="196">
        <f>+E68+E64+E53+E28+E21</f>
        <v>0</v>
      </c>
      <c r="F70" s="193"/>
      <c r="G70" s="297"/>
      <c r="H70" s="298"/>
      <c r="I70" s="202">
        <f>+I68+I64+I53+I28+I21</f>
        <v>0</v>
      </c>
      <c r="J70" s="193"/>
      <c r="K70" s="297"/>
      <c r="L70" s="298"/>
      <c r="M70" s="202">
        <f>+M68+M64+M53+M28+M21</f>
        <v>0</v>
      </c>
      <c r="N70" s="193"/>
      <c r="O70" s="375"/>
      <c r="P70" s="194"/>
      <c r="Q70" s="202">
        <f>+Q68+Q64+Q53+Q28+Q21</f>
        <v>0</v>
      </c>
      <c r="R70" s="193"/>
      <c r="S70" s="297"/>
      <c r="T70" s="298"/>
      <c r="U70" s="202">
        <f>+U68+U64+U53+U28+U21</f>
        <v>0</v>
      </c>
      <c r="V70" s="193"/>
      <c r="W70" s="297"/>
      <c r="X70" s="298"/>
      <c r="Y70" s="202">
        <f>+Y68+Y64+Y53+Y28+Y21</f>
        <v>0</v>
      </c>
      <c r="Z70" s="193"/>
      <c r="AA70" s="297"/>
      <c r="AB70" s="298"/>
      <c r="AC70" s="196">
        <f>+AC68+AC64+AC53+AC28+AC21</f>
        <v>0</v>
      </c>
    </row>
    <row r="72" spans="2:29" x14ac:dyDescent="0.2">
      <c r="B72" s="302" t="s">
        <v>35</v>
      </c>
      <c r="C72" s="302"/>
      <c r="D72" s="302"/>
      <c r="E72" s="302"/>
      <c r="F72" s="302"/>
      <c r="G72" s="302"/>
      <c r="H72" s="302"/>
      <c r="I72" s="302"/>
      <c r="J72" s="302"/>
    </row>
    <row r="73" spans="2:29" x14ac:dyDescent="0.2">
      <c r="B73" s="302"/>
      <c r="C73" s="302"/>
      <c r="D73" s="302"/>
      <c r="E73" s="302"/>
      <c r="F73" s="302"/>
      <c r="G73" s="302"/>
      <c r="H73" s="302"/>
      <c r="I73" s="302"/>
      <c r="J73" s="302"/>
    </row>
  </sheetData>
  <mergeCells count="48">
    <mergeCell ref="C7:J7"/>
    <mergeCell ref="B2:AC2"/>
    <mergeCell ref="B5:AC5"/>
    <mergeCell ref="B3:AC3"/>
    <mergeCell ref="B4:AC4"/>
    <mergeCell ref="S11:U11"/>
    <mergeCell ref="W11:Y11"/>
    <mergeCell ref="AA11:AC11"/>
    <mergeCell ref="B72:J73"/>
    <mergeCell ref="C11:E11"/>
    <mergeCell ref="G11:I11"/>
    <mergeCell ref="K11:M11"/>
    <mergeCell ref="O11:Q11"/>
    <mergeCell ref="B21:D21"/>
    <mergeCell ref="B28:D28"/>
    <mergeCell ref="B53:D53"/>
    <mergeCell ref="B64:D64"/>
    <mergeCell ref="S70:T70"/>
    <mergeCell ref="W70:X70"/>
    <mergeCell ref="AA70:AB70"/>
    <mergeCell ref="B70:D70"/>
    <mergeCell ref="G28:H28"/>
    <mergeCell ref="G53:H53"/>
    <mergeCell ref="G64:H64"/>
    <mergeCell ref="G70:H70"/>
    <mergeCell ref="K70:L70"/>
    <mergeCell ref="S28:T28"/>
    <mergeCell ref="W28:X28"/>
    <mergeCell ref="AA28:AB28"/>
    <mergeCell ref="S53:T53"/>
    <mergeCell ref="W53:X53"/>
    <mergeCell ref="AA53:AB53"/>
    <mergeCell ref="B11:B12"/>
    <mergeCell ref="B10:AC10"/>
    <mergeCell ref="B30:AC30"/>
    <mergeCell ref="B55:AC55"/>
    <mergeCell ref="B66:AC66"/>
    <mergeCell ref="S64:T64"/>
    <mergeCell ref="S21:T21"/>
    <mergeCell ref="W21:X21"/>
    <mergeCell ref="AA21:AB21"/>
    <mergeCell ref="G21:H21"/>
    <mergeCell ref="K28:L28"/>
    <mergeCell ref="K21:L21"/>
    <mergeCell ref="K53:L53"/>
    <mergeCell ref="K64:L64"/>
    <mergeCell ref="AA64:AB64"/>
    <mergeCell ref="B23:AC23"/>
  </mergeCells>
  <pageMargins left="0.23622047244094491" right="0.27559055118110237" top="0.35433070866141736" bottom="0.74803149606299213" header="0.31496062992125984" footer="0.31496062992125984"/>
  <pageSetup scale="45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showGridLines="0" topLeftCell="A58" zoomScale="130" zoomScaleNormal="130" workbookViewId="0">
      <selection activeCell="K1" sqref="K1:K1048576"/>
    </sheetView>
  </sheetViews>
  <sheetFormatPr baseColWidth="10" defaultColWidth="11.42578125" defaultRowHeight="12.75" x14ac:dyDescent="0.2"/>
  <cols>
    <col min="1" max="1" width="1.7109375" style="1" customWidth="1"/>
    <col min="2" max="2" width="28.28515625" style="20" customWidth="1"/>
    <col min="3" max="3" width="9.5703125" style="377" bestFit="1" customWidth="1"/>
    <col min="4" max="4" width="12" style="188" customWidth="1"/>
    <col min="5" max="5" width="16.85546875" style="188" customWidth="1"/>
    <col min="6" max="6" width="0.5703125" style="188" customWidth="1"/>
    <col min="7" max="7" width="6.5703125" style="392" customWidth="1"/>
    <col min="8" max="8" width="12" style="188" customWidth="1"/>
    <col min="9" max="9" width="16.85546875" style="188" customWidth="1"/>
    <col min="10" max="10" width="0.5703125" style="188" customWidth="1"/>
    <col min="11" max="11" width="6.28515625" style="392" customWidth="1"/>
    <col min="12" max="12" width="12" style="188" customWidth="1"/>
    <col min="13" max="13" width="16.85546875" style="188" customWidth="1"/>
    <col min="14" max="16384" width="11.42578125" style="1"/>
  </cols>
  <sheetData>
    <row r="1" spans="2:13" ht="13.5" thickBot="1" x14ac:dyDescent="0.25"/>
    <row r="2" spans="2:13" s="188" customFormat="1" ht="15" customHeight="1" x14ac:dyDescent="0.2">
      <c r="B2" s="307" t="s">
        <v>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9"/>
    </row>
    <row r="3" spans="2:13" s="188" customFormat="1" ht="12.75" customHeight="1" x14ac:dyDescent="0.2">
      <c r="B3" s="313" t="s">
        <v>1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5"/>
    </row>
    <row r="4" spans="2:13" s="188" customFormat="1" ht="12.75" customHeight="1" x14ac:dyDescent="0.2">
      <c r="B4" s="316" t="s">
        <v>48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8"/>
    </row>
    <row r="5" spans="2:13" s="188" customFormat="1" ht="13.5" customHeight="1" thickBot="1" x14ac:dyDescent="0.25">
      <c r="B5" s="310" t="s">
        <v>49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2"/>
    </row>
    <row r="6" spans="2:13" x14ac:dyDescent="0.2">
      <c r="B6" s="14"/>
      <c r="C6" s="378"/>
      <c r="D6" s="180"/>
      <c r="E6" s="180"/>
      <c r="F6" s="180"/>
      <c r="G6" s="393"/>
      <c r="H6" s="180"/>
      <c r="I6" s="180"/>
      <c r="J6" s="180"/>
      <c r="K6" s="393"/>
      <c r="L6" s="180"/>
      <c r="M6" s="180"/>
    </row>
    <row r="7" spans="2:13" ht="13.5" thickBot="1" x14ac:dyDescent="0.25">
      <c r="B7" s="37" t="s">
        <v>50</v>
      </c>
      <c r="C7" s="333"/>
      <c r="D7" s="333"/>
      <c r="E7" s="333"/>
      <c r="F7" s="333"/>
      <c r="G7" s="333"/>
      <c r="H7" s="333"/>
      <c r="I7" s="333"/>
      <c r="J7" s="333"/>
      <c r="L7" s="1"/>
      <c r="M7" s="1"/>
    </row>
    <row r="8" spans="2:13" x14ac:dyDescent="0.2">
      <c r="B8" s="14"/>
      <c r="C8" s="378"/>
      <c r="D8" s="180"/>
      <c r="E8" s="180"/>
      <c r="F8" s="180"/>
      <c r="G8" s="393"/>
      <c r="H8" s="180"/>
      <c r="I8" s="180"/>
      <c r="J8" s="180"/>
      <c r="K8" s="393"/>
      <c r="L8" s="180"/>
      <c r="M8" s="180"/>
    </row>
    <row r="9" spans="2:13" x14ac:dyDescent="0.2">
      <c r="B9" s="14"/>
      <c r="C9" s="378"/>
      <c r="D9" s="180"/>
      <c r="E9" s="180"/>
      <c r="F9" s="180"/>
      <c r="G9" s="393"/>
      <c r="H9" s="180"/>
      <c r="I9" s="180"/>
      <c r="J9" s="180"/>
      <c r="K9" s="393"/>
      <c r="L9" s="180"/>
      <c r="M9" s="180"/>
    </row>
    <row r="10" spans="2:13" ht="13.5" thickBot="1" x14ac:dyDescent="0.25">
      <c r="B10" s="323" t="s">
        <v>45</v>
      </c>
      <c r="C10" s="323"/>
      <c r="D10" s="323"/>
      <c r="E10" s="323"/>
      <c r="F10" s="323"/>
      <c r="G10" s="323"/>
      <c r="H10" s="323"/>
      <c r="I10" s="323"/>
      <c r="J10" s="323"/>
      <c r="L10" s="1"/>
      <c r="M10" s="1"/>
    </row>
    <row r="11" spans="2:13" ht="13.5" thickBot="1" x14ac:dyDescent="0.25">
      <c r="B11" s="41"/>
      <c r="C11" s="324" t="s">
        <v>87</v>
      </c>
      <c r="D11" s="325"/>
      <c r="E11" s="326"/>
      <c r="F11" s="213"/>
      <c r="G11" s="327" t="s">
        <v>88</v>
      </c>
      <c r="H11" s="328"/>
      <c r="I11" s="329"/>
      <c r="J11" s="213"/>
      <c r="K11" s="324" t="s">
        <v>89</v>
      </c>
      <c r="L11" s="325"/>
      <c r="M11" s="326"/>
    </row>
    <row r="12" spans="2:13" ht="36" customHeight="1" thickBot="1" x14ac:dyDescent="0.25">
      <c r="B12" s="42" t="s">
        <v>2</v>
      </c>
      <c r="C12" s="379" t="s">
        <v>3</v>
      </c>
      <c r="D12" s="3" t="s">
        <v>33</v>
      </c>
      <c r="E12" s="179" t="s">
        <v>77</v>
      </c>
      <c r="F12" s="177"/>
      <c r="G12" s="360" t="s">
        <v>3</v>
      </c>
      <c r="H12" s="3" t="s">
        <v>33</v>
      </c>
      <c r="I12" s="179" t="s">
        <v>77</v>
      </c>
      <c r="J12" s="177"/>
      <c r="K12" s="360" t="s">
        <v>3</v>
      </c>
      <c r="L12" s="3" t="s">
        <v>33</v>
      </c>
      <c r="M12" s="179" t="s">
        <v>77</v>
      </c>
    </row>
    <row r="13" spans="2:13" x14ac:dyDescent="0.2">
      <c r="B13" s="5" t="s">
        <v>24</v>
      </c>
      <c r="C13" s="380"/>
      <c r="D13" s="189">
        <v>10700</v>
      </c>
      <c r="E13" s="190">
        <f>+ROUND(C13/D13,0)</f>
        <v>0</v>
      </c>
      <c r="F13" s="191"/>
      <c r="G13" s="394"/>
      <c r="H13" s="189">
        <v>4010</v>
      </c>
      <c r="I13" s="190">
        <f>+ROUND(G13/H13,0)</f>
        <v>0</v>
      </c>
      <c r="J13" s="191"/>
      <c r="K13" s="394"/>
      <c r="L13" s="189">
        <v>490</v>
      </c>
      <c r="M13" s="190">
        <f>+ROUND(K13/L13,0)</f>
        <v>0</v>
      </c>
    </row>
    <row r="14" spans="2:13" x14ac:dyDescent="0.2">
      <c r="B14" s="6" t="s">
        <v>25</v>
      </c>
      <c r="C14" s="381"/>
      <c r="D14" s="189">
        <f t="shared" ref="D14:D20" si="0">+D13</f>
        <v>10700</v>
      </c>
      <c r="E14" s="190">
        <f t="shared" ref="E14:E20" si="1">+ROUND(C14/D14,0)</f>
        <v>0</v>
      </c>
      <c r="F14" s="191"/>
      <c r="G14" s="395"/>
      <c r="H14" s="189">
        <f t="shared" ref="H14:H20" si="2">+H13</f>
        <v>4010</v>
      </c>
      <c r="I14" s="190">
        <f t="shared" ref="I14:I20" si="3">+ROUND(G14/H14,0)</f>
        <v>0</v>
      </c>
      <c r="J14" s="191"/>
      <c r="K14" s="395"/>
      <c r="L14" s="189">
        <f t="shared" ref="L14:L20" si="4">+L13</f>
        <v>490</v>
      </c>
      <c r="M14" s="190">
        <f t="shared" ref="M14:M20" si="5">+ROUND(K14/L14,0)</f>
        <v>0</v>
      </c>
    </row>
    <row r="15" spans="2:13" x14ac:dyDescent="0.2">
      <c r="B15" s="7" t="s">
        <v>41</v>
      </c>
      <c r="C15" s="382"/>
      <c r="D15" s="189">
        <f t="shared" si="0"/>
        <v>10700</v>
      </c>
      <c r="E15" s="190">
        <f t="shared" si="1"/>
        <v>0</v>
      </c>
      <c r="F15" s="191"/>
      <c r="G15" s="396"/>
      <c r="H15" s="189">
        <f t="shared" si="2"/>
        <v>4010</v>
      </c>
      <c r="I15" s="190">
        <f t="shared" si="3"/>
        <v>0</v>
      </c>
      <c r="J15" s="191"/>
      <c r="K15" s="396"/>
      <c r="L15" s="189">
        <f t="shared" si="4"/>
        <v>490</v>
      </c>
      <c r="M15" s="190">
        <f t="shared" si="5"/>
        <v>0</v>
      </c>
    </row>
    <row r="16" spans="2:13" x14ac:dyDescent="0.2">
      <c r="B16" s="7" t="s">
        <v>4</v>
      </c>
      <c r="C16" s="382"/>
      <c r="D16" s="189">
        <f t="shared" si="0"/>
        <v>10700</v>
      </c>
      <c r="E16" s="190">
        <f t="shared" si="1"/>
        <v>0</v>
      </c>
      <c r="F16" s="191"/>
      <c r="G16" s="396"/>
      <c r="H16" s="189">
        <f t="shared" si="2"/>
        <v>4010</v>
      </c>
      <c r="I16" s="190">
        <f t="shared" si="3"/>
        <v>0</v>
      </c>
      <c r="J16" s="191"/>
      <c r="K16" s="396"/>
      <c r="L16" s="189">
        <f t="shared" si="4"/>
        <v>490</v>
      </c>
      <c r="M16" s="190">
        <f t="shared" si="5"/>
        <v>0</v>
      </c>
    </row>
    <row r="17" spans="2:13" x14ac:dyDescent="0.2">
      <c r="B17" s="8" t="s">
        <v>5</v>
      </c>
      <c r="C17" s="381"/>
      <c r="D17" s="189">
        <f t="shared" si="0"/>
        <v>10700</v>
      </c>
      <c r="E17" s="190">
        <f t="shared" si="1"/>
        <v>0</v>
      </c>
      <c r="F17" s="191"/>
      <c r="G17" s="395"/>
      <c r="H17" s="189">
        <f t="shared" si="2"/>
        <v>4010</v>
      </c>
      <c r="I17" s="190">
        <f t="shared" si="3"/>
        <v>0</v>
      </c>
      <c r="J17" s="191"/>
      <c r="K17" s="395"/>
      <c r="L17" s="189">
        <f t="shared" si="4"/>
        <v>490</v>
      </c>
      <c r="M17" s="190">
        <f t="shared" si="5"/>
        <v>0</v>
      </c>
    </row>
    <row r="18" spans="2:13" x14ac:dyDescent="0.2">
      <c r="B18" s="6" t="s">
        <v>26</v>
      </c>
      <c r="C18" s="382"/>
      <c r="D18" s="189">
        <f t="shared" si="0"/>
        <v>10700</v>
      </c>
      <c r="E18" s="190">
        <f t="shared" si="1"/>
        <v>0</v>
      </c>
      <c r="F18" s="191"/>
      <c r="G18" s="396"/>
      <c r="H18" s="189">
        <f t="shared" si="2"/>
        <v>4010</v>
      </c>
      <c r="I18" s="190">
        <f t="shared" si="3"/>
        <v>0</v>
      </c>
      <c r="J18" s="191"/>
      <c r="K18" s="396"/>
      <c r="L18" s="189">
        <f t="shared" si="4"/>
        <v>490</v>
      </c>
      <c r="M18" s="190">
        <f t="shared" si="5"/>
        <v>0</v>
      </c>
    </row>
    <row r="19" spans="2:13" x14ac:dyDescent="0.2">
      <c r="B19" s="6" t="s">
        <v>36</v>
      </c>
      <c r="C19" s="382"/>
      <c r="D19" s="189">
        <f t="shared" si="0"/>
        <v>10700</v>
      </c>
      <c r="E19" s="190">
        <f t="shared" si="1"/>
        <v>0</v>
      </c>
      <c r="F19" s="191"/>
      <c r="G19" s="396"/>
      <c r="H19" s="189">
        <f t="shared" si="2"/>
        <v>4010</v>
      </c>
      <c r="I19" s="190">
        <f t="shared" si="3"/>
        <v>0</v>
      </c>
      <c r="J19" s="191"/>
      <c r="K19" s="396"/>
      <c r="L19" s="189">
        <f t="shared" si="4"/>
        <v>490</v>
      </c>
      <c r="M19" s="190">
        <f t="shared" si="5"/>
        <v>0</v>
      </c>
    </row>
    <row r="20" spans="2:13" ht="13.5" thickBot="1" x14ac:dyDescent="0.25">
      <c r="B20" s="6" t="s">
        <v>27</v>
      </c>
      <c r="C20" s="382"/>
      <c r="D20" s="189">
        <f t="shared" si="0"/>
        <v>10700</v>
      </c>
      <c r="E20" s="190">
        <f t="shared" si="1"/>
        <v>0</v>
      </c>
      <c r="F20" s="191"/>
      <c r="G20" s="396"/>
      <c r="H20" s="189">
        <f t="shared" si="2"/>
        <v>4010</v>
      </c>
      <c r="I20" s="190">
        <f t="shared" si="3"/>
        <v>0</v>
      </c>
      <c r="J20" s="191"/>
      <c r="K20" s="396"/>
      <c r="L20" s="189">
        <f t="shared" si="4"/>
        <v>490</v>
      </c>
      <c r="M20" s="190">
        <f t="shared" si="5"/>
        <v>0</v>
      </c>
    </row>
    <row r="21" spans="2:13" ht="15.75" customHeight="1" thickBot="1" x14ac:dyDescent="0.25">
      <c r="B21" s="319" t="s">
        <v>42</v>
      </c>
      <c r="C21" s="320"/>
      <c r="D21" s="320"/>
      <c r="E21" s="321"/>
      <c r="F21" s="215"/>
      <c r="G21" s="397"/>
      <c r="H21" s="40"/>
      <c r="I21" s="40"/>
      <c r="J21" s="215"/>
      <c r="K21" s="397"/>
      <c r="L21" s="40"/>
      <c r="M21" s="40"/>
    </row>
    <row r="22" spans="2:13" ht="13.5" customHeight="1" x14ac:dyDescent="0.2">
      <c r="B22" s="13"/>
      <c r="C22" s="383"/>
      <c r="D22" s="212"/>
      <c r="E22" s="212"/>
      <c r="F22" s="212"/>
      <c r="G22" s="398"/>
      <c r="H22" s="212"/>
      <c r="I22" s="212"/>
      <c r="J22" s="212"/>
      <c r="K22" s="398"/>
      <c r="L22" s="212"/>
      <c r="M22" s="212"/>
    </row>
    <row r="23" spans="2:13" ht="13.5" thickBot="1" x14ac:dyDescent="0.25">
      <c r="B23" s="322" t="s">
        <v>6</v>
      </c>
      <c r="C23" s="322"/>
      <c r="D23" s="322"/>
      <c r="E23" s="322"/>
      <c r="F23" s="322"/>
      <c r="G23" s="322"/>
      <c r="H23" s="322"/>
      <c r="I23" s="322"/>
      <c r="J23" s="322"/>
      <c r="L23" s="1"/>
      <c r="M23" s="1"/>
    </row>
    <row r="24" spans="2:13" ht="45.75" thickBot="1" x14ac:dyDescent="0.25">
      <c r="B24" s="42" t="s">
        <v>7</v>
      </c>
      <c r="C24" s="379" t="s">
        <v>3</v>
      </c>
      <c r="D24" s="3" t="s">
        <v>33</v>
      </c>
      <c r="E24" s="218" t="s">
        <v>78</v>
      </c>
      <c r="F24" s="178"/>
      <c r="G24" s="360" t="s">
        <v>3</v>
      </c>
      <c r="H24" s="3" t="s">
        <v>33</v>
      </c>
      <c r="I24" s="218" t="s">
        <v>78</v>
      </c>
      <c r="J24" s="178"/>
      <c r="K24" s="360" t="s">
        <v>3</v>
      </c>
      <c r="L24" s="3" t="s">
        <v>33</v>
      </c>
      <c r="M24" s="218" t="s">
        <v>78</v>
      </c>
    </row>
    <row r="25" spans="2:13" x14ac:dyDescent="0.2">
      <c r="B25" s="9" t="s">
        <v>8</v>
      </c>
      <c r="C25" s="380"/>
      <c r="D25" s="189">
        <f>+D20</f>
        <v>10700</v>
      </c>
      <c r="E25" s="190">
        <f>+ROUND(C25/D25,0)</f>
        <v>0</v>
      </c>
      <c r="F25" s="195"/>
      <c r="G25" s="394"/>
      <c r="H25" s="189">
        <f>+H20</f>
        <v>4010</v>
      </c>
      <c r="I25" s="190">
        <f>+ROUND(G25/H25,0)</f>
        <v>0</v>
      </c>
      <c r="J25" s="195"/>
      <c r="K25" s="394"/>
      <c r="L25" s="189">
        <f>+L20</f>
        <v>490</v>
      </c>
      <c r="M25" s="190">
        <f>+ROUND(K25/L25,0)</f>
        <v>0</v>
      </c>
    </row>
    <row r="26" spans="2:13" x14ac:dyDescent="0.2">
      <c r="B26" s="9" t="s">
        <v>28</v>
      </c>
      <c r="C26" s="380"/>
      <c r="D26" s="189">
        <f>+D25</f>
        <v>10700</v>
      </c>
      <c r="E26" s="190">
        <f t="shared" ref="E26:E27" si="6">+ROUND(C26/D26,0)</f>
        <v>0</v>
      </c>
      <c r="F26" s="195"/>
      <c r="G26" s="394"/>
      <c r="H26" s="189">
        <f>+H25</f>
        <v>4010</v>
      </c>
      <c r="I26" s="190">
        <f t="shared" ref="I26:I27" si="7">+ROUND(G26/H26,0)</f>
        <v>0</v>
      </c>
      <c r="J26" s="195"/>
      <c r="K26" s="394"/>
      <c r="L26" s="189">
        <f>+L25</f>
        <v>490</v>
      </c>
      <c r="M26" s="190">
        <f t="shared" ref="M26:M27" si="8">+ROUND(K26/L26,0)</f>
        <v>0</v>
      </c>
    </row>
    <row r="27" spans="2:13" ht="13.5" thickBot="1" x14ac:dyDescent="0.25">
      <c r="B27" s="21" t="s">
        <v>46</v>
      </c>
      <c r="C27" s="382"/>
      <c r="D27" s="189">
        <f>+D26</f>
        <v>10700</v>
      </c>
      <c r="E27" s="190">
        <f t="shared" si="6"/>
        <v>0</v>
      </c>
      <c r="F27" s="195"/>
      <c r="G27" s="396"/>
      <c r="H27" s="189">
        <f>+H26</f>
        <v>4010</v>
      </c>
      <c r="I27" s="190">
        <f t="shared" si="7"/>
        <v>0</v>
      </c>
      <c r="J27" s="195"/>
      <c r="K27" s="396"/>
      <c r="L27" s="189">
        <f>+L26</f>
        <v>490</v>
      </c>
      <c r="M27" s="190">
        <f t="shared" si="8"/>
        <v>0</v>
      </c>
    </row>
    <row r="28" spans="2:13" ht="15.75" customHeight="1" thickBot="1" x14ac:dyDescent="0.25">
      <c r="B28" s="319" t="s">
        <v>43</v>
      </c>
      <c r="C28" s="320"/>
      <c r="D28" s="320"/>
      <c r="E28" s="321"/>
      <c r="F28" s="215"/>
      <c r="G28" s="397"/>
      <c r="H28" s="40"/>
      <c r="I28" s="40"/>
      <c r="J28" s="215"/>
      <c r="K28" s="397"/>
      <c r="L28" s="40"/>
      <c r="M28" s="40"/>
    </row>
    <row r="29" spans="2:13" ht="10.5" customHeight="1" thickBot="1" x14ac:dyDescent="0.25">
      <c r="B29" s="13"/>
      <c r="C29" s="383"/>
      <c r="D29" s="212"/>
      <c r="E29" s="212"/>
      <c r="F29" s="212"/>
      <c r="G29" s="398"/>
      <c r="H29" s="212"/>
      <c r="I29" s="212"/>
      <c r="J29" s="212"/>
      <c r="K29" s="398"/>
      <c r="L29" s="212"/>
      <c r="M29" s="212"/>
    </row>
    <row r="30" spans="2:13" s="209" customFormat="1" ht="15.75" customHeight="1" thickBot="1" x14ac:dyDescent="0.25">
      <c r="B30" s="291" t="s">
        <v>51</v>
      </c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</row>
    <row r="31" spans="2:13" s="188" customFormat="1" ht="45.75" thickBot="1" x14ac:dyDescent="0.25">
      <c r="B31" s="36" t="s">
        <v>9</v>
      </c>
      <c r="C31" s="343" t="s">
        <v>3</v>
      </c>
      <c r="D31" s="3" t="s">
        <v>33</v>
      </c>
      <c r="E31" s="179" t="s">
        <v>78</v>
      </c>
      <c r="F31" s="233"/>
      <c r="G31" s="360" t="s">
        <v>3</v>
      </c>
      <c r="H31" s="3" t="s">
        <v>33</v>
      </c>
      <c r="I31" s="179" t="s">
        <v>78</v>
      </c>
      <c r="J31" s="233"/>
      <c r="K31" s="360" t="s">
        <v>3</v>
      </c>
      <c r="L31" s="3" t="s">
        <v>33</v>
      </c>
      <c r="M31" s="179" t="s">
        <v>78</v>
      </c>
    </row>
    <row r="32" spans="2:13" ht="9" customHeight="1" x14ac:dyDescent="0.2">
      <c r="B32" s="231" t="s">
        <v>30</v>
      </c>
      <c r="C32" s="384"/>
      <c r="D32" s="232">
        <f>+D27</f>
        <v>10700</v>
      </c>
      <c r="E32" s="190">
        <f>+ROUND(C32/D32,0)</f>
        <v>0</v>
      </c>
      <c r="F32" s="197"/>
      <c r="G32" s="399"/>
      <c r="H32" s="232">
        <f>+H27</f>
        <v>4010</v>
      </c>
      <c r="I32" s="190">
        <f>+ROUND(G32/H32,0)</f>
        <v>0</v>
      </c>
      <c r="J32" s="197"/>
      <c r="K32" s="399"/>
      <c r="L32" s="232">
        <f>+L27</f>
        <v>490</v>
      </c>
      <c r="M32" s="190">
        <f>+ROUND(K32/L32,0)</f>
        <v>0</v>
      </c>
    </row>
    <row r="33" spans="2:13" ht="9" customHeight="1" x14ac:dyDescent="0.2">
      <c r="B33" s="15" t="s">
        <v>37</v>
      </c>
      <c r="C33" s="385"/>
      <c r="D33" s="204">
        <f t="shared" ref="D33:D40" si="9">+D32</f>
        <v>10700</v>
      </c>
      <c r="E33" s="190">
        <f t="shared" ref="E33:E52" si="10">+ROUND(C33/D33,0)</f>
        <v>0</v>
      </c>
      <c r="F33" s="197"/>
      <c r="G33" s="400"/>
      <c r="H33" s="204">
        <f t="shared" ref="H33:H40" si="11">+H32</f>
        <v>4010</v>
      </c>
      <c r="I33" s="190">
        <f t="shared" ref="I33:I52" si="12">+ROUND(G33/H33,0)</f>
        <v>0</v>
      </c>
      <c r="J33" s="197"/>
      <c r="K33" s="400"/>
      <c r="L33" s="204">
        <f t="shared" ref="L33:L40" si="13">+L32</f>
        <v>490</v>
      </c>
      <c r="M33" s="190">
        <f t="shared" ref="M33:M52" si="14">+ROUND(K33/L33,0)</f>
        <v>0</v>
      </c>
    </row>
    <row r="34" spans="2:13" ht="9" customHeight="1" x14ac:dyDescent="0.2">
      <c r="B34" s="15" t="s">
        <v>38</v>
      </c>
      <c r="C34" s="385"/>
      <c r="D34" s="204">
        <f t="shared" si="9"/>
        <v>10700</v>
      </c>
      <c r="E34" s="190">
        <f t="shared" si="10"/>
        <v>0</v>
      </c>
      <c r="F34" s="197"/>
      <c r="G34" s="400"/>
      <c r="H34" s="204">
        <f t="shared" si="11"/>
        <v>4010</v>
      </c>
      <c r="I34" s="190">
        <f t="shared" si="12"/>
        <v>0</v>
      </c>
      <c r="J34" s="197"/>
      <c r="K34" s="400"/>
      <c r="L34" s="204">
        <f t="shared" si="13"/>
        <v>490</v>
      </c>
      <c r="M34" s="190">
        <f t="shared" si="14"/>
        <v>0</v>
      </c>
    </row>
    <row r="35" spans="2:13" ht="9" customHeight="1" x14ac:dyDescent="0.2">
      <c r="B35" s="15" t="s">
        <v>32</v>
      </c>
      <c r="C35" s="385"/>
      <c r="D35" s="204">
        <f t="shared" si="9"/>
        <v>10700</v>
      </c>
      <c r="E35" s="190">
        <f t="shared" si="10"/>
        <v>0</v>
      </c>
      <c r="F35" s="197"/>
      <c r="G35" s="400"/>
      <c r="H35" s="204">
        <f t="shared" si="11"/>
        <v>4010</v>
      </c>
      <c r="I35" s="190">
        <f t="shared" si="12"/>
        <v>0</v>
      </c>
      <c r="J35" s="197"/>
      <c r="K35" s="400"/>
      <c r="L35" s="204">
        <f t="shared" si="13"/>
        <v>490</v>
      </c>
      <c r="M35" s="190">
        <f t="shared" si="14"/>
        <v>0</v>
      </c>
    </row>
    <row r="36" spans="2:13" ht="9" customHeight="1" x14ac:dyDescent="0.2">
      <c r="B36" s="15" t="s">
        <v>86</v>
      </c>
      <c r="C36" s="385"/>
      <c r="D36" s="204">
        <f t="shared" si="9"/>
        <v>10700</v>
      </c>
      <c r="E36" s="190">
        <f t="shared" si="10"/>
        <v>0</v>
      </c>
      <c r="F36" s="197"/>
      <c r="G36" s="400"/>
      <c r="H36" s="204">
        <f t="shared" si="11"/>
        <v>4010</v>
      </c>
      <c r="I36" s="190">
        <f t="shared" si="12"/>
        <v>0</v>
      </c>
      <c r="J36" s="197"/>
      <c r="K36" s="400"/>
      <c r="L36" s="204">
        <f t="shared" si="13"/>
        <v>490</v>
      </c>
      <c r="M36" s="190">
        <f t="shared" si="14"/>
        <v>0</v>
      </c>
    </row>
    <row r="37" spans="2:13" ht="9" customHeight="1" x14ac:dyDescent="0.2">
      <c r="B37" s="15" t="s">
        <v>39</v>
      </c>
      <c r="C37" s="385"/>
      <c r="D37" s="204">
        <f t="shared" si="9"/>
        <v>10700</v>
      </c>
      <c r="E37" s="190">
        <f t="shared" si="10"/>
        <v>0</v>
      </c>
      <c r="F37" s="197"/>
      <c r="G37" s="400"/>
      <c r="H37" s="204">
        <f t="shared" si="11"/>
        <v>4010</v>
      </c>
      <c r="I37" s="190">
        <f t="shared" si="12"/>
        <v>0</v>
      </c>
      <c r="J37" s="197"/>
      <c r="K37" s="400"/>
      <c r="L37" s="204">
        <f t="shared" si="13"/>
        <v>490</v>
      </c>
      <c r="M37" s="190">
        <f t="shared" si="14"/>
        <v>0</v>
      </c>
    </row>
    <row r="38" spans="2:13" ht="9" customHeight="1" x14ac:dyDescent="0.2">
      <c r="B38" s="15" t="s">
        <v>10</v>
      </c>
      <c r="C38" s="385"/>
      <c r="D38" s="204">
        <f t="shared" si="9"/>
        <v>10700</v>
      </c>
      <c r="E38" s="190">
        <f t="shared" si="10"/>
        <v>0</v>
      </c>
      <c r="F38" s="197"/>
      <c r="G38" s="400"/>
      <c r="H38" s="204">
        <f t="shared" si="11"/>
        <v>4010</v>
      </c>
      <c r="I38" s="190">
        <f t="shared" si="12"/>
        <v>0</v>
      </c>
      <c r="J38" s="197"/>
      <c r="K38" s="400"/>
      <c r="L38" s="204">
        <f t="shared" si="13"/>
        <v>490</v>
      </c>
      <c r="M38" s="190">
        <f t="shared" si="14"/>
        <v>0</v>
      </c>
    </row>
    <row r="39" spans="2:13" ht="9" customHeight="1" x14ac:dyDescent="0.2">
      <c r="B39" s="15" t="s">
        <v>40</v>
      </c>
      <c r="C39" s="385"/>
      <c r="D39" s="204">
        <f t="shared" si="9"/>
        <v>10700</v>
      </c>
      <c r="E39" s="190">
        <f t="shared" si="10"/>
        <v>0</v>
      </c>
      <c r="F39" s="197"/>
      <c r="G39" s="400"/>
      <c r="H39" s="204">
        <f t="shared" si="11"/>
        <v>4010</v>
      </c>
      <c r="I39" s="190">
        <f t="shared" si="12"/>
        <v>0</v>
      </c>
      <c r="J39" s="197"/>
      <c r="K39" s="400"/>
      <c r="L39" s="204">
        <f t="shared" si="13"/>
        <v>490</v>
      </c>
      <c r="M39" s="190">
        <f t="shared" si="14"/>
        <v>0</v>
      </c>
    </row>
    <row r="40" spans="2:13" ht="9" customHeight="1" x14ac:dyDescent="0.2">
      <c r="B40" s="15" t="s">
        <v>11</v>
      </c>
      <c r="C40" s="385"/>
      <c r="D40" s="204">
        <f t="shared" si="9"/>
        <v>10700</v>
      </c>
      <c r="E40" s="190">
        <f t="shared" si="10"/>
        <v>0</v>
      </c>
      <c r="F40" s="197"/>
      <c r="G40" s="400"/>
      <c r="H40" s="204">
        <f t="shared" si="11"/>
        <v>4010</v>
      </c>
      <c r="I40" s="190">
        <f t="shared" si="12"/>
        <v>0</v>
      </c>
      <c r="J40" s="197"/>
      <c r="K40" s="400"/>
      <c r="L40" s="204">
        <f t="shared" si="13"/>
        <v>490</v>
      </c>
      <c r="M40" s="190">
        <f t="shared" si="14"/>
        <v>0</v>
      </c>
    </row>
    <row r="41" spans="2:13" ht="9" customHeight="1" x14ac:dyDescent="0.2">
      <c r="B41" s="16" t="s">
        <v>12</v>
      </c>
      <c r="C41" s="385"/>
      <c r="D41" s="204">
        <f t="shared" ref="D41:D52" si="15">+D40</f>
        <v>10700</v>
      </c>
      <c r="E41" s="190">
        <f t="shared" si="10"/>
        <v>0</v>
      </c>
      <c r="F41" s="198"/>
      <c r="G41" s="400"/>
      <c r="H41" s="204">
        <f t="shared" ref="H41:H52" si="16">+H40</f>
        <v>4010</v>
      </c>
      <c r="I41" s="190">
        <f t="shared" si="12"/>
        <v>0</v>
      </c>
      <c r="J41" s="198"/>
      <c r="K41" s="400"/>
      <c r="L41" s="204">
        <f t="shared" ref="L41:L52" si="17">+L40</f>
        <v>490</v>
      </c>
      <c r="M41" s="190">
        <f t="shared" si="14"/>
        <v>0</v>
      </c>
    </row>
    <row r="42" spans="2:13" ht="9" customHeight="1" x14ac:dyDescent="0.2">
      <c r="B42" s="17" t="s">
        <v>13</v>
      </c>
      <c r="C42" s="385"/>
      <c r="D42" s="204">
        <f t="shared" si="15"/>
        <v>10700</v>
      </c>
      <c r="E42" s="190">
        <f t="shared" si="10"/>
        <v>0</v>
      </c>
      <c r="F42" s="198"/>
      <c r="G42" s="400"/>
      <c r="H42" s="204">
        <f t="shared" si="16"/>
        <v>4010</v>
      </c>
      <c r="I42" s="190">
        <f t="shared" si="12"/>
        <v>0</v>
      </c>
      <c r="J42" s="198"/>
      <c r="K42" s="400"/>
      <c r="L42" s="204">
        <f t="shared" si="17"/>
        <v>490</v>
      </c>
      <c r="M42" s="190">
        <f t="shared" si="14"/>
        <v>0</v>
      </c>
    </row>
    <row r="43" spans="2:13" ht="9" customHeight="1" x14ac:dyDescent="0.2">
      <c r="B43" s="17" t="s">
        <v>14</v>
      </c>
      <c r="C43" s="385"/>
      <c r="D43" s="204">
        <f t="shared" si="15"/>
        <v>10700</v>
      </c>
      <c r="E43" s="190">
        <f t="shared" si="10"/>
        <v>0</v>
      </c>
      <c r="F43" s="198"/>
      <c r="G43" s="400"/>
      <c r="H43" s="204">
        <f t="shared" si="16"/>
        <v>4010</v>
      </c>
      <c r="I43" s="190">
        <f t="shared" si="12"/>
        <v>0</v>
      </c>
      <c r="J43" s="198"/>
      <c r="K43" s="400"/>
      <c r="L43" s="204">
        <f t="shared" si="17"/>
        <v>490</v>
      </c>
      <c r="M43" s="190">
        <f t="shared" si="14"/>
        <v>0</v>
      </c>
    </row>
    <row r="44" spans="2:13" ht="9" customHeight="1" x14ac:dyDescent="0.2">
      <c r="B44" s="17" t="s">
        <v>15</v>
      </c>
      <c r="C44" s="385"/>
      <c r="D44" s="204">
        <f t="shared" si="15"/>
        <v>10700</v>
      </c>
      <c r="E44" s="190">
        <f t="shared" si="10"/>
        <v>0</v>
      </c>
      <c r="F44" s="198"/>
      <c r="G44" s="400"/>
      <c r="H44" s="204">
        <f t="shared" si="16"/>
        <v>4010</v>
      </c>
      <c r="I44" s="190">
        <f t="shared" si="12"/>
        <v>0</v>
      </c>
      <c r="J44" s="198"/>
      <c r="K44" s="400"/>
      <c r="L44" s="204">
        <f t="shared" si="17"/>
        <v>490</v>
      </c>
      <c r="M44" s="190">
        <f t="shared" si="14"/>
        <v>0</v>
      </c>
    </row>
    <row r="45" spans="2:13" ht="9" customHeight="1" x14ac:dyDescent="0.2">
      <c r="B45" s="17" t="s">
        <v>16</v>
      </c>
      <c r="C45" s="385"/>
      <c r="D45" s="204">
        <f t="shared" si="15"/>
        <v>10700</v>
      </c>
      <c r="E45" s="190">
        <f t="shared" si="10"/>
        <v>0</v>
      </c>
      <c r="F45" s="198"/>
      <c r="G45" s="400"/>
      <c r="H45" s="204">
        <f t="shared" si="16"/>
        <v>4010</v>
      </c>
      <c r="I45" s="190">
        <f t="shared" si="12"/>
        <v>0</v>
      </c>
      <c r="J45" s="198"/>
      <c r="K45" s="400"/>
      <c r="L45" s="204">
        <f t="shared" si="17"/>
        <v>490</v>
      </c>
      <c r="M45" s="190">
        <f t="shared" si="14"/>
        <v>0</v>
      </c>
    </row>
    <row r="46" spans="2:13" ht="9" customHeight="1" x14ac:dyDescent="0.2">
      <c r="B46" s="16" t="s">
        <v>17</v>
      </c>
      <c r="C46" s="385"/>
      <c r="D46" s="204">
        <f t="shared" si="15"/>
        <v>10700</v>
      </c>
      <c r="E46" s="190">
        <f t="shared" si="10"/>
        <v>0</v>
      </c>
      <c r="F46" s="198"/>
      <c r="G46" s="400"/>
      <c r="H46" s="204">
        <f t="shared" si="16"/>
        <v>4010</v>
      </c>
      <c r="I46" s="190">
        <f t="shared" si="12"/>
        <v>0</v>
      </c>
      <c r="J46" s="198"/>
      <c r="K46" s="400"/>
      <c r="L46" s="204">
        <f t="shared" si="17"/>
        <v>490</v>
      </c>
      <c r="M46" s="190">
        <f t="shared" si="14"/>
        <v>0</v>
      </c>
    </row>
    <row r="47" spans="2:13" ht="9" customHeight="1" x14ac:dyDescent="0.2">
      <c r="B47" s="16" t="s">
        <v>18</v>
      </c>
      <c r="C47" s="385"/>
      <c r="D47" s="204">
        <f t="shared" si="15"/>
        <v>10700</v>
      </c>
      <c r="E47" s="190">
        <f t="shared" si="10"/>
        <v>0</v>
      </c>
      <c r="F47" s="198"/>
      <c r="G47" s="400"/>
      <c r="H47" s="204">
        <f t="shared" si="16"/>
        <v>4010</v>
      </c>
      <c r="I47" s="190">
        <f t="shared" si="12"/>
        <v>0</v>
      </c>
      <c r="J47" s="198"/>
      <c r="K47" s="400"/>
      <c r="L47" s="204">
        <f t="shared" si="17"/>
        <v>490</v>
      </c>
      <c r="M47" s="190">
        <f t="shared" si="14"/>
        <v>0</v>
      </c>
    </row>
    <row r="48" spans="2:13" ht="9" customHeight="1" x14ac:dyDescent="0.2">
      <c r="B48" s="16" t="s">
        <v>19</v>
      </c>
      <c r="C48" s="385"/>
      <c r="D48" s="204">
        <f t="shared" si="15"/>
        <v>10700</v>
      </c>
      <c r="E48" s="190">
        <f t="shared" si="10"/>
        <v>0</v>
      </c>
      <c r="F48" s="198"/>
      <c r="G48" s="400"/>
      <c r="H48" s="204">
        <f t="shared" si="16"/>
        <v>4010</v>
      </c>
      <c r="I48" s="190">
        <f t="shared" si="12"/>
        <v>0</v>
      </c>
      <c r="J48" s="198"/>
      <c r="K48" s="400"/>
      <c r="L48" s="204">
        <f t="shared" si="17"/>
        <v>490</v>
      </c>
      <c r="M48" s="190">
        <f t="shared" si="14"/>
        <v>0</v>
      </c>
    </row>
    <row r="49" spans="2:13" ht="9" customHeight="1" x14ac:dyDescent="0.2">
      <c r="B49" s="16" t="s">
        <v>20</v>
      </c>
      <c r="C49" s="385"/>
      <c r="D49" s="204">
        <f t="shared" si="15"/>
        <v>10700</v>
      </c>
      <c r="E49" s="190">
        <f t="shared" si="10"/>
        <v>0</v>
      </c>
      <c r="F49" s="198"/>
      <c r="G49" s="400"/>
      <c r="H49" s="204">
        <f t="shared" si="16"/>
        <v>4010</v>
      </c>
      <c r="I49" s="190">
        <f t="shared" si="12"/>
        <v>0</v>
      </c>
      <c r="J49" s="198"/>
      <c r="K49" s="400"/>
      <c r="L49" s="204">
        <f t="shared" si="17"/>
        <v>490</v>
      </c>
      <c r="M49" s="190">
        <f t="shared" si="14"/>
        <v>0</v>
      </c>
    </row>
    <row r="50" spans="2:13" ht="9" customHeight="1" x14ac:dyDescent="0.2">
      <c r="B50" s="16" t="s">
        <v>21</v>
      </c>
      <c r="C50" s="385"/>
      <c r="D50" s="204">
        <f t="shared" si="15"/>
        <v>10700</v>
      </c>
      <c r="E50" s="190">
        <f t="shared" si="10"/>
        <v>0</v>
      </c>
      <c r="F50" s="198"/>
      <c r="G50" s="400"/>
      <c r="H50" s="204">
        <f t="shared" si="16"/>
        <v>4010</v>
      </c>
      <c r="I50" s="190">
        <f t="shared" si="12"/>
        <v>0</v>
      </c>
      <c r="J50" s="198"/>
      <c r="K50" s="400"/>
      <c r="L50" s="204">
        <f t="shared" si="17"/>
        <v>490</v>
      </c>
      <c r="M50" s="190">
        <f t="shared" si="14"/>
        <v>0</v>
      </c>
    </row>
    <row r="51" spans="2:13" ht="9" customHeight="1" x14ac:dyDescent="0.2">
      <c r="B51" s="16" t="s">
        <v>22</v>
      </c>
      <c r="C51" s="385"/>
      <c r="D51" s="204">
        <f t="shared" si="15"/>
        <v>10700</v>
      </c>
      <c r="E51" s="190">
        <f t="shared" si="10"/>
        <v>0</v>
      </c>
      <c r="F51" s="198"/>
      <c r="G51" s="400"/>
      <c r="H51" s="204">
        <f t="shared" si="16"/>
        <v>4010</v>
      </c>
      <c r="I51" s="190">
        <f t="shared" si="12"/>
        <v>0</v>
      </c>
      <c r="J51" s="198"/>
      <c r="K51" s="400"/>
      <c r="L51" s="204">
        <f t="shared" si="17"/>
        <v>490</v>
      </c>
      <c r="M51" s="190">
        <f t="shared" si="14"/>
        <v>0</v>
      </c>
    </row>
    <row r="52" spans="2:13" ht="9" customHeight="1" thickBot="1" x14ac:dyDescent="0.25">
      <c r="B52" s="12" t="s">
        <v>23</v>
      </c>
      <c r="C52" s="386"/>
      <c r="D52" s="204">
        <f t="shared" si="15"/>
        <v>10700</v>
      </c>
      <c r="E52" s="190">
        <f t="shared" si="10"/>
        <v>0</v>
      </c>
      <c r="F52" s="191"/>
      <c r="G52" s="401"/>
      <c r="H52" s="204">
        <f t="shared" si="16"/>
        <v>4010</v>
      </c>
      <c r="I52" s="190">
        <f t="shared" si="12"/>
        <v>0</v>
      </c>
      <c r="J52" s="191"/>
      <c r="K52" s="401"/>
      <c r="L52" s="204">
        <f t="shared" si="17"/>
        <v>490</v>
      </c>
      <c r="M52" s="190">
        <f t="shared" si="14"/>
        <v>0</v>
      </c>
    </row>
    <row r="53" spans="2:13" ht="15.75" customHeight="1" thickBot="1" x14ac:dyDescent="0.25">
      <c r="B53" s="319" t="s">
        <v>47</v>
      </c>
      <c r="C53" s="320"/>
      <c r="D53" s="320"/>
      <c r="E53" s="321"/>
      <c r="F53" s="215"/>
      <c r="G53" s="397"/>
      <c r="H53" s="40"/>
      <c r="I53" s="40"/>
      <c r="J53" s="215"/>
      <c r="K53" s="397"/>
      <c r="L53" s="40"/>
      <c r="M53" s="40"/>
    </row>
    <row r="54" spans="2:13" ht="12.75" customHeight="1" thickBot="1" x14ac:dyDescent="0.25">
      <c r="B54" s="13"/>
      <c r="C54" s="387"/>
      <c r="D54" s="208"/>
      <c r="E54" s="208"/>
      <c r="F54" s="208"/>
      <c r="G54" s="402"/>
      <c r="H54" s="208"/>
      <c r="I54" s="208"/>
      <c r="J54" s="208"/>
      <c r="K54" s="402"/>
      <c r="L54" s="208"/>
      <c r="M54" s="208"/>
    </row>
    <row r="55" spans="2:13" s="209" customFormat="1" ht="13.5" thickBot="1" x14ac:dyDescent="0.25">
      <c r="B55" s="330" t="s">
        <v>29</v>
      </c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2"/>
    </row>
    <row r="56" spans="2:13" s="199" customFormat="1" ht="45.75" thickBot="1" x14ac:dyDescent="0.3">
      <c r="B56" s="36" t="s">
        <v>9</v>
      </c>
      <c r="C56" s="343" t="s">
        <v>3</v>
      </c>
      <c r="D56" s="3" t="s">
        <v>33</v>
      </c>
      <c r="E56" s="179" t="s">
        <v>77</v>
      </c>
      <c r="F56" s="235"/>
      <c r="G56" s="360" t="s">
        <v>3</v>
      </c>
      <c r="H56" s="3" t="s">
        <v>33</v>
      </c>
      <c r="I56" s="179" t="s">
        <v>77</v>
      </c>
      <c r="J56" s="235"/>
      <c r="K56" s="360" t="s">
        <v>3</v>
      </c>
      <c r="L56" s="3" t="s">
        <v>33</v>
      </c>
      <c r="M56" s="4" t="s">
        <v>77</v>
      </c>
    </row>
    <row r="57" spans="2:13" x14ac:dyDescent="0.2">
      <c r="B57" s="35" t="s">
        <v>12</v>
      </c>
      <c r="C57" s="384"/>
      <c r="D57" s="234">
        <f>+D52</f>
        <v>10700</v>
      </c>
      <c r="E57" s="190">
        <f t="shared" ref="E57:E63" si="18">+ROUND(C57/D57,0)</f>
        <v>0</v>
      </c>
      <c r="F57" s="200"/>
      <c r="G57" s="399"/>
      <c r="H57" s="234">
        <f>+H52</f>
        <v>4010</v>
      </c>
      <c r="I57" s="190">
        <f t="shared" ref="I57:I63" si="19">+ROUND(G57/H57,0)</f>
        <v>0</v>
      </c>
      <c r="J57" s="200"/>
      <c r="K57" s="399"/>
      <c r="L57" s="234">
        <f>+L52</f>
        <v>490</v>
      </c>
      <c r="M57" s="214">
        <f t="shared" ref="M57:M63" si="20">+ROUND(K57/L57,0)</f>
        <v>0</v>
      </c>
    </row>
    <row r="58" spans="2:13" x14ac:dyDescent="0.2">
      <c r="B58" s="11" t="s">
        <v>13</v>
      </c>
      <c r="C58" s="385"/>
      <c r="D58" s="206">
        <f>+D57</f>
        <v>10700</v>
      </c>
      <c r="E58" s="190">
        <f t="shared" si="18"/>
        <v>0</v>
      </c>
      <c r="F58" s="200"/>
      <c r="G58" s="400"/>
      <c r="H58" s="206">
        <f>+H57</f>
        <v>4010</v>
      </c>
      <c r="I58" s="190">
        <f t="shared" si="19"/>
        <v>0</v>
      </c>
      <c r="J58" s="200"/>
      <c r="K58" s="400"/>
      <c r="L58" s="206">
        <f>+L57</f>
        <v>490</v>
      </c>
      <c r="M58" s="214">
        <f t="shared" si="20"/>
        <v>0</v>
      </c>
    </row>
    <row r="59" spans="2:13" x14ac:dyDescent="0.2">
      <c r="B59" s="10" t="s">
        <v>18</v>
      </c>
      <c r="C59" s="385"/>
      <c r="D59" s="206">
        <f t="shared" ref="D59:D63" si="21">+D58</f>
        <v>10700</v>
      </c>
      <c r="E59" s="190">
        <f t="shared" si="18"/>
        <v>0</v>
      </c>
      <c r="F59" s="200"/>
      <c r="G59" s="400"/>
      <c r="H59" s="206">
        <f t="shared" ref="H59:H63" si="22">+H58</f>
        <v>4010</v>
      </c>
      <c r="I59" s="190">
        <f t="shared" si="19"/>
        <v>0</v>
      </c>
      <c r="J59" s="200"/>
      <c r="K59" s="400"/>
      <c r="L59" s="206">
        <f t="shared" ref="L59:L63" si="23">+L58</f>
        <v>490</v>
      </c>
      <c r="M59" s="214">
        <f t="shared" si="20"/>
        <v>0</v>
      </c>
    </row>
    <row r="60" spans="2:13" x14ac:dyDescent="0.2">
      <c r="B60" s="10" t="s">
        <v>19</v>
      </c>
      <c r="C60" s="385"/>
      <c r="D60" s="206">
        <f t="shared" si="21"/>
        <v>10700</v>
      </c>
      <c r="E60" s="190">
        <f t="shared" si="18"/>
        <v>0</v>
      </c>
      <c r="F60" s="200"/>
      <c r="G60" s="400"/>
      <c r="H60" s="206">
        <f t="shared" si="22"/>
        <v>4010</v>
      </c>
      <c r="I60" s="190">
        <f t="shared" si="19"/>
        <v>0</v>
      </c>
      <c r="J60" s="200"/>
      <c r="K60" s="400"/>
      <c r="L60" s="206">
        <f t="shared" si="23"/>
        <v>490</v>
      </c>
      <c r="M60" s="214">
        <f t="shared" si="20"/>
        <v>0</v>
      </c>
    </row>
    <row r="61" spans="2:13" x14ac:dyDescent="0.2">
      <c r="B61" s="10" t="s">
        <v>20</v>
      </c>
      <c r="C61" s="385"/>
      <c r="D61" s="206">
        <f t="shared" si="21"/>
        <v>10700</v>
      </c>
      <c r="E61" s="190">
        <f t="shared" si="18"/>
        <v>0</v>
      </c>
      <c r="F61" s="200"/>
      <c r="G61" s="400"/>
      <c r="H61" s="206">
        <f t="shared" si="22"/>
        <v>4010</v>
      </c>
      <c r="I61" s="190">
        <f t="shared" si="19"/>
        <v>0</v>
      </c>
      <c r="J61" s="200"/>
      <c r="K61" s="400"/>
      <c r="L61" s="206">
        <f t="shared" si="23"/>
        <v>490</v>
      </c>
      <c r="M61" s="214">
        <f t="shared" si="20"/>
        <v>0</v>
      </c>
    </row>
    <row r="62" spans="2:13" x14ac:dyDescent="0.2">
      <c r="B62" s="10" t="s">
        <v>21</v>
      </c>
      <c r="C62" s="385"/>
      <c r="D62" s="206">
        <f t="shared" si="21"/>
        <v>10700</v>
      </c>
      <c r="E62" s="190">
        <f t="shared" si="18"/>
        <v>0</v>
      </c>
      <c r="F62" s="200"/>
      <c r="G62" s="400"/>
      <c r="H62" s="206">
        <f t="shared" si="22"/>
        <v>4010</v>
      </c>
      <c r="I62" s="190">
        <f t="shared" si="19"/>
        <v>0</v>
      </c>
      <c r="J62" s="200"/>
      <c r="K62" s="400"/>
      <c r="L62" s="206">
        <f t="shared" si="23"/>
        <v>490</v>
      </c>
      <c r="M62" s="214">
        <f t="shared" si="20"/>
        <v>0</v>
      </c>
    </row>
    <row r="63" spans="2:13" ht="13.5" thickBot="1" x14ac:dyDescent="0.25">
      <c r="B63" s="12" t="s">
        <v>34</v>
      </c>
      <c r="C63" s="386"/>
      <c r="D63" s="206">
        <f t="shared" si="21"/>
        <v>10700</v>
      </c>
      <c r="E63" s="190">
        <f t="shared" si="18"/>
        <v>0</v>
      </c>
      <c r="F63" s="191"/>
      <c r="G63" s="401"/>
      <c r="H63" s="206">
        <f t="shared" si="22"/>
        <v>4010</v>
      </c>
      <c r="I63" s="190">
        <f t="shared" si="19"/>
        <v>0</v>
      </c>
      <c r="J63" s="191"/>
      <c r="K63" s="401"/>
      <c r="L63" s="206">
        <f t="shared" si="23"/>
        <v>490</v>
      </c>
      <c r="M63" s="214">
        <f t="shared" si="20"/>
        <v>0</v>
      </c>
    </row>
    <row r="64" spans="2:13" ht="13.5" thickBot="1" x14ac:dyDescent="0.25">
      <c r="B64" s="248" t="s">
        <v>44</v>
      </c>
      <c r="C64" s="388"/>
      <c r="D64" s="19"/>
      <c r="E64" s="196">
        <f>SUM(E43:E63)</f>
        <v>0</v>
      </c>
      <c r="F64" s="220"/>
      <c r="G64" s="403"/>
      <c r="H64" s="18"/>
      <c r="I64" s="196">
        <f>SUM(I43:I63)</f>
        <v>0</v>
      </c>
      <c r="J64" s="220"/>
      <c r="K64" s="403"/>
      <c r="L64" s="18"/>
      <c r="M64" s="196">
        <f>SUM(M43:M63)</f>
        <v>0</v>
      </c>
    </row>
    <row r="65" spans="2:13" ht="13.5" thickBot="1" x14ac:dyDescent="0.25">
      <c r="B65" s="2"/>
      <c r="C65" s="389"/>
      <c r="D65" s="210"/>
      <c r="E65" s="210"/>
      <c r="F65" s="211"/>
      <c r="G65" s="404"/>
      <c r="H65" s="210"/>
      <c r="I65" s="210"/>
      <c r="J65" s="211"/>
      <c r="K65" s="404"/>
      <c r="L65" s="210"/>
      <c r="M65" s="210"/>
    </row>
    <row r="66" spans="2:13" ht="13.5" thickBot="1" x14ac:dyDescent="0.25">
      <c r="B66" s="294" t="s">
        <v>31</v>
      </c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6"/>
    </row>
    <row r="67" spans="2:13" ht="37.5" customHeight="1" thickBot="1" x14ac:dyDescent="0.25">
      <c r="B67" s="237" t="s">
        <v>7</v>
      </c>
      <c r="C67" s="390" t="s">
        <v>3</v>
      </c>
      <c r="D67" s="238" t="s">
        <v>33</v>
      </c>
      <c r="E67" s="239" t="s">
        <v>77</v>
      </c>
      <c r="F67" s="178"/>
      <c r="G67" s="405" t="s">
        <v>3</v>
      </c>
      <c r="H67" s="238" t="s">
        <v>33</v>
      </c>
      <c r="I67" s="239" t="s">
        <v>77</v>
      </c>
      <c r="J67" s="178"/>
      <c r="K67" s="405" t="s">
        <v>3</v>
      </c>
      <c r="L67" s="238" t="s">
        <v>33</v>
      </c>
      <c r="M67" s="247" t="s">
        <v>77</v>
      </c>
    </row>
    <row r="68" spans="2:13" ht="12" customHeight="1" thickBot="1" x14ac:dyDescent="0.25">
      <c r="B68" s="221" t="s">
        <v>127</v>
      </c>
      <c r="C68" s="388"/>
      <c r="D68" s="240">
        <f>+D62</f>
        <v>10700</v>
      </c>
      <c r="E68" s="241">
        <f>+ROUND(C68/D68,0)</f>
        <v>0</v>
      </c>
      <c r="F68" s="242"/>
      <c r="G68" s="406"/>
      <c r="H68" s="240">
        <f>+H62</f>
        <v>4010</v>
      </c>
      <c r="I68" s="241">
        <f>+ROUND(G68/H68,0)</f>
        <v>0</v>
      </c>
      <c r="J68" s="242"/>
      <c r="K68" s="408"/>
      <c r="L68" s="240">
        <f>+L62</f>
        <v>490</v>
      </c>
      <c r="M68" s="243">
        <f>+ROUND(K68/L68,0)</f>
        <v>0</v>
      </c>
    </row>
    <row r="69" spans="2:13" s="246" customFormat="1" ht="13.5" thickBot="1" x14ac:dyDescent="0.25">
      <c r="B69" s="244"/>
      <c r="C69" s="391"/>
      <c r="D69" s="244"/>
      <c r="E69" s="207"/>
      <c r="F69" s="245"/>
      <c r="G69" s="407"/>
      <c r="H69" s="244"/>
      <c r="I69" s="207"/>
      <c r="J69" s="245"/>
      <c r="K69" s="407"/>
      <c r="L69" s="244"/>
      <c r="M69" s="207"/>
    </row>
    <row r="70" spans="2:13" s="188" customFormat="1" ht="25.5" customHeight="1" thickBot="1" x14ac:dyDescent="0.25">
      <c r="B70" s="305" t="s">
        <v>71</v>
      </c>
      <c r="C70" s="297"/>
      <c r="D70" s="297"/>
      <c r="E70" s="196">
        <f>+E68+E64+E53+E28+E21</f>
        <v>0</v>
      </c>
      <c r="F70" s="236"/>
      <c r="G70" s="297"/>
      <c r="H70" s="298"/>
      <c r="I70" s="196">
        <f>+I68+I64+I53+I28+I21</f>
        <v>0</v>
      </c>
      <c r="J70" s="236"/>
      <c r="K70" s="297"/>
      <c r="L70" s="298"/>
      <c r="M70" s="196">
        <f>+M68+M64+M53+M28+M21</f>
        <v>0</v>
      </c>
    </row>
    <row r="71" spans="2:13" x14ac:dyDescent="0.2">
      <c r="D71" s="1"/>
      <c r="F71" s="1"/>
      <c r="H71" s="1"/>
      <c r="J71" s="1"/>
      <c r="L71" s="1"/>
    </row>
    <row r="72" spans="2:13" ht="12.75" customHeight="1" x14ac:dyDescent="0.2">
      <c r="B72" s="302" t="s">
        <v>35</v>
      </c>
      <c r="C72" s="302"/>
      <c r="D72" s="302"/>
      <c r="E72" s="302"/>
      <c r="F72" s="302"/>
      <c r="G72" s="302"/>
      <c r="H72" s="302"/>
      <c r="I72" s="302"/>
      <c r="J72" s="302"/>
      <c r="L72" s="1"/>
      <c r="M72" s="1"/>
    </row>
    <row r="73" spans="2:13" x14ac:dyDescent="0.2">
      <c r="B73" s="302"/>
      <c r="C73" s="302"/>
      <c r="D73" s="302"/>
      <c r="E73" s="302"/>
      <c r="F73" s="302"/>
      <c r="G73" s="302"/>
      <c r="H73" s="302"/>
      <c r="I73" s="302"/>
      <c r="J73" s="302"/>
      <c r="M73" s="1"/>
    </row>
  </sheetData>
  <mergeCells count="20">
    <mergeCell ref="K11:M11"/>
    <mergeCell ref="C7:J7"/>
    <mergeCell ref="B3:M3"/>
    <mergeCell ref="B2:M2"/>
    <mergeCell ref="B5:M5"/>
    <mergeCell ref="B4:M4"/>
    <mergeCell ref="B72:J73"/>
    <mergeCell ref="B30:M30"/>
    <mergeCell ref="B55:M55"/>
    <mergeCell ref="B66:M66"/>
    <mergeCell ref="B70:D70"/>
    <mergeCell ref="G70:H70"/>
    <mergeCell ref="K70:L70"/>
    <mergeCell ref="B53:E53"/>
    <mergeCell ref="B21:E21"/>
    <mergeCell ref="B23:J23"/>
    <mergeCell ref="B28:E28"/>
    <mergeCell ref="B10:J10"/>
    <mergeCell ref="C11:E11"/>
    <mergeCell ref="G11:I11"/>
  </mergeCells>
  <pageMargins left="0.25" right="0.26" top="0.37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7"/>
  <sheetViews>
    <sheetView showGridLines="0" topLeftCell="A7" zoomScale="85" zoomScaleNormal="85" workbookViewId="0">
      <selection activeCell="E14" sqref="E14"/>
    </sheetView>
  </sheetViews>
  <sheetFormatPr baseColWidth="10" defaultColWidth="11.42578125" defaultRowHeight="12.75" x14ac:dyDescent="0.25"/>
  <cols>
    <col min="1" max="1" width="2" style="22" customWidth="1"/>
    <col min="2" max="2" width="2.5703125" style="22" customWidth="1"/>
    <col min="3" max="3" width="27" style="22" customWidth="1"/>
    <col min="4" max="4" width="10.42578125" style="22" bestFit="1" customWidth="1"/>
    <col min="5" max="5" width="21.7109375" style="22" customWidth="1"/>
    <col min="6" max="6" width="18.7109375" style="22" customWidth="1"/>
    <col min="7" max="7" width="18.5703125" style="22" customWidth="1"/>
    <col min="8" max="8" width="22" style="33" bestFit="1" customWidth="1"/>
    <col min="9" max="9" width="24.5703125" style="22" customWidth="1"/>
    <col min="10" max="10" width="31.7109375" style="22" customWidth="1"/>
    <col min="11" max="16384" width="11.42578125" style="22"/>
  </cols>
  <sheetData>
    <row r="1" spans="2:10" ht="13.5" thickBot="1" x14ac:dyDescent="0.3"/>
    <row r="2" spans="2:10" s="188" customFormat="1" ht="15" customHeight="1" x14ac:dyDescent="0.2">
      <c r="B2" s="307" t="s">
        <v>0</v>
      </c>
      <c r="C2" s="308"/>
      <c r="D2" s="308"/>
      <c r="E2" s="308"/>
      <c r="F2" s="308"/>
      <c r="G2" s="308"/>
      <c r="H2" s="308"/>
      <c r="I2" s="308"/>
      <c r="J2" s="309"/>
    </row>
    <row r="3" spans="2:10" s="188" customFormat="1" ht="12.75" customHeight="1" x14ac:dyDescent="0.2">
      <c r="B3" s="313" t="s">
        <v>1</v>
      </c>
      <c r="C3" s="314"/>
      <c r="D3" s="314"/>
      <c r="E3" s="314"/>
      <c r="F3" s="314"/>
      <c r="G3" s="314"/>
      <c r="H3" s="314"/>
      <c r="I3" s="314"/>
      <c r="J3" s="315"/>
    </row>
    <row r="4" spans="2:10" s="188" customFormat="1" ht="12.75" customHeight="1" x14ac:dyDescent="0.2">
      <c r="B4" s="316" t="s">
        <v>48</v>
      </c>
      <c r="C4" s="317"/>
      <c r="D4" s="317"/>
      <c r="E4" s="317"/>
      <c r="F4" s="317"/>
      <c r="G4" s="317"/>
      <c r="H4" s="317"/>
      <c r="I4" s="317"/>
      <c r="J4" s="318"/>
    </row>
    <row r="5" spans="2:10" s="188" customFormat="1" ht="13.5" customHeight="1" thickBot="1" x14ac:dyDescent="0.25">
      <c r="B5" s="310" t="s">
        <v>49</v>
      </c>
      <c r="C5" s="311"/>
      <c r="D5" s="311"/>
      <c r="E5" s="311"/>
      <c r="F5" s="311"/>
      <c r="G5" s="311"/>
      <c r="H5" s="311"/>
      <c r="I5" s="311"/>
      <c r="J5" s="312"/>
    </row>
    <row r="8" spans="2:10" x14ac:dyDescent="0.25">
      <c r="B8" s="44"/>
      <c r="C8" s="23"/>
      <c r="D8" s="23"/>
      <c r="E8" s="23"/>
      <c r="F8" s="23"/>
      <c r="G8" s="23"/>
      <c r="H8" s="45"/>
      <c r="I8" s="23"/>
      <c r="J8" s="24"/>
    </row>
    <row r="9" spans="2:10" ht="15.75" x14ac:dyDescent="0.25">
      <c r="B9" s="44"/>
      <c r="C9" s="337" t="s">
        <v>94</v>
      </c>
      <c r="D9" s="337"/>
      <c r="E9" s="337"/>
      <c r="F9" s="337"/>
      <c r="G9" s="337"/>
      <c r="H9" s="337"/>
      <c r="I9" s="337"/>
      <c r="J9" s="337"/>
    </row>
    <row r="10" spans="2:10" x14ac:dyDescent="0.25">
      <c r="B10" s="44"/>
      <c r="C10" s="23"/>
      <c r="D10" s="23"/>
      <c r="E10" s="23"/>
      <c r="F10" s="23"/>
      <c r="G10" s="23"/>
      <c r="H10" s="45"/>
      <c r="I10" s="23"/>
      <c r="J10" s="24"/>
    </row>
    <row r="11" spans="2:10" ht="13.5" thickBot="1" x14ac:dyDescent="0.3">
      <c r="B11" s="44"/>
      <c r="C11" s="23"/>
      <c r="D11" s="23"/>
      <c r="E11" s="23"/>
      <c r="F11" s="23"/>
      <c r="G11" s="23"/>
      <c r="H11" s="45"/>
      <c r="I11" s="23"/>
      <c r="J11" s="24"/>
    </row>
    <row r="12" spans="2:10" s="25" customFormat="1" ht="39" thickBot="1" x14ac:dyDescent="0.3">
      <c r="B12" s="44"/>
      <c r="C12" s="26" t="s">
        <v>95</v>
      </c>
      <c r="D12" s="26" t="s">
        <v>96</v>
      </c>
      <c r="E12" s="46" t="s">
        <v>97</v>
      </c>
      <c r="F12" s="46" t="s">
        <v>98</v>
      </c>
      <c r="G12" s="47" t="s">
        <v>99</v>
      </c>
      <c r="H12" s="26" t="s">
        <v>100</v>
      </c>
      <c r="I12" s="34" t="s">
        <v>101</v>
      </c>
      <c r="J12" s="34" t="s">
        <v>102</v>
      </c>
    </row>
    <row r="13" spans="2:10" ht="15.75" x14ac:dyDescent="0.25">
      <c r="B13" s="44"/>
      <c r="C13" s="48" t="s">
        <v>103</v>
      </c>
      <c r="D13" s="49">
        <v>2800</v>
      </c>
      <c r="E13" s="409"/>
      <c r="F13" s="409"/>
      <c r="G13" s="410"/>
      <c r="H13" s="50">
        <f>ROUND(SUM(E13:G13)*D13,0)</f>
        <v>0</v>
      </c>
      <c r="I13" s="51">
        <f>ROUND(H13*16%,0)</f>
        <v>0</v>
      </c>
      <c r="J13" s="52">
        <f>+I13+H13</f>
        <v>0</v>
      </c>
    </row>
    <row r="14" spans="2:10" ht="25.5" x14ac:dyDescent="0.25">
      <c r="B14" s="44"/>
      <c r="C14" s="48" t="s">
        <v>104</v>
      </c>
      <c r="D14" s="49">
        <v>22</v>
      </c>
      <c r="E14" s="409"/>
      <c r="F14" s="409"/>
      <c r="G14" s="410"/>
      <c r="H14" s="50">
        <f t="shared" ref="H14:H16" si="0">ROUND(SUM(E14:G14)*D14,0)</f>
        <v>0</v>
      </c>
      <c r="I14" s="51">
        <f t="shared" ref="I14:I16" si="1">ROUND(H14*16%,0)</f>
        <v>0</v>
      </c>
      <c r="J14" s="52">
        <f t="shared" ref="J14:J16" si="2">+I14+H14</f>
        <v>0</v>
      </c>
    </row>
    <row r="15" spans="2:10" ht="25.5" x14ac:dyDescent="0.25">
      <c r="B15" s="44"/>
      <c r="C15" s="48" t="s">
        <v>105</v>
      </c>
      <c r="D15" s="49">
        <v>30</v>
      </c>
      <c r="E15" s="409"/>
      <c r="F15" s="409"/>
      <c r="G15" s="410"/>
      <c r="H15" s="50">
        <f t="shared" si="0"/>
        <v>0</v>
      </c>
      <c r="I15" s="51">
        <f t="shared" si="1"/>
        <v>0</v>
      </c>
      <c r="J15" s="52">
        <f t="shared" si="2"/>
        <v>0</v>
      </c>
    </row>
    <row r="16" spans="2:10" s="27" customFormat="1" ht="15.75" x14ac:dyDescent="0.25">
      <c r="B16" s="44"/>
      <c r="C16" s="53" t="s">
        <v>106</v>
      </c>
      <c r="D16" s="54">
        <v>950</v>
      </c>
      <c r="E16" s="411"/>
      <c r="F16" s="411"/>
      <c r="G16" s="412"/>
      <c r="H16" s="50">
        <f t="shared" si="0"/>
        <v>0</v>
      </c>
      <c r="I16" s="51">
        <f t="shared" si="1"/>
        <v>0</v>
      </c>
      <c r="J16" s="52">
        <f t="shared" si="2"/>
        <v>0</v>
      </c>
    </row>
    <row r="17" spans="2:10" s="27" customFormat="1" ht="16.5" thickBot="1" x14ac:dyDescent="0.3">
      <c r="B17" s="44"/>
      <c r="C17" s="57" t="s">
        <v>107</v>
      </c>
      <c r="D17" s="58">
        <v>200</v>
      </c>
      <c r="E17" s="413"/>
      <c r="F17" s="413"/>
      <c r="G17" s="414"/>
      <c r="H17" s="59">
        <f t="shared" ref="H17" si="3">ROUND(SUM(E17:G17)*D17,0)</f>
        <v>0</v>
      </c>
      <c r="I17" s="60">
        <f t="shared" ref="I17" si="4">ROUND(H17*16%,0)</f>
        <v>0</v>
      </c>
      <c r="J17" s="61">
        <f t="shared" ref="J17" si="5">+I17+H17</f>
        <v>0</v>
      </c>
    </row>
    <row r="18" spans="2:10" s="27" customFormat="1" ht="13.5" thickBot="1" x14ac:dyDescent="0.3">
      <c r="B18" s="44"/>
      <c r="C18" s="62"/>
      <c r="D18" s="63"/>
      <c r="E18" s="63"/>
      <c r="F18" s="63"/>
      <c r="G18" s="63"/>
      <c r="H18" s="64"/>
      <c r="I18" s="63"/>
      <c r="J18" s="65"/>
    </row>
    <row r="19" spans="2:10" s="69" customFormat="1" ht="15.75" thickBot="1" x14ac:dyDescent="0.3">
      <c r="B19" s="44"/>
      <c r="C19" s="334" t="s">
        <v>108</v>
      </c>
      <c r="D19" s="335"/>
      <c r="E19" s="335"/>
      <c r="F19" s="335"/>
      <c r="G19" s="336"/>
      <c r="H19" s="66">
        <f>+SUM(H13:H17)</f>
        <v>0</v>
      </c>
      <c r="I19" s="67">
        <f t="shared" ref="I19:J19" si="6">+SUM(I13:I17)</f>
        <v>0</v>
      </c>
      <c r="J19" s="68">
        <f t="shared" si="6"/>
        <v>0</v>
      </c>
    </row>
    <row r="20" spans="2:10" s="27" customFormat="1" x14ac:dyDescent="0.25">
      <c r="B20" s="44"/>
      <c r="C20" s="62"/>
      <c r="D20" s="63"/>
      <c r="E20" s="63"/>
      <c r="F20" s="63"/>
      <c r="G20" s="63"/>
      <c r="H20" s="64"/>
      <c r="I20" s="63"/>
      <c r="J20" s="65"/>
    </row>
    <row r="21" spans="2:10" s="27" customFormat="1" x14ac:dyDescent="0.25">
      <c r="B21" s="44"/>
      <c r="C21" s="62"/>
      <c r="D21" s="63"/>
      <c r="E21" s="63"/>
      <c r="F21" s="63"/>
      <c r="G21" s="63"/>
      <c r="H21" s="64"/>
      <c r="I21" s="63"/>
      <c r="J21" s="65"/>
    </row>
    <row r="22" spans="2:10" s="27" customFormat="1" ht="15.75" x14ac:dyDescent="0.25">
      <c r="B22" s="44"/>
      <c r="C22" s="337" t="s">
        <v>109</v>
      </c>
      <c r="D22" s="337"/>
      <c r="E22" s="337"/>
      <c r="F22" s="337"/>
      <c r="G22" s="337"/>
      <c r="H22" s="337"/>
      <c r="I22" s="337"/>
      <c r="J22" s="337"/>
    </row>
    <row r="23" spans="2:10" s="27" customFormat="1" ht="13.5" thickBot="1" x14ac:dyDescent="0.3">
      <c r="B23" s="44"/>
      <c r="C23" s="62"/>
      <c r="D23" s="63"/>
      <c r="E23" s="63"/>
      <c r="F23" s="63"/>
      <c r="G23" s="63"/>
      <c r="H23" s="64"/>
      <c r="I23" s="63"/>
      <c r="J23" s="65"/>
    </row>
    <row r="24" spans="2:10" ht="39" thickBot="1" x14ac:dyDescent="0.3">
      <c r="B24" s="44"/>
      <c r="C24" s="26" t="s">
        <v>95</v>
      </c>
      <c r="D24" s="26" t="s">
        <v>96</v>
      </c>
      <c r="E24" s="46" t="s">
        <v>97</v>
      </c>
      <c r="F24" s="46" t="s">
        <v>98</v>
      </c>
      <c r="G24" s="46" t="s">
        <v>99</v>
      </c>
      <c r="H24" s="46" t="s">
        <v>100</v>
      </c>
      <c r="I24" s="34" t="s">
        <v>101</v>
      </c>
      <c r="J24" s="34" t="s">
        <v>102</v>
      </c>
    </row>
    <row r="25" spans="2:10" ht="25.5" x14ac:dyDescent="0.25">
      <c r="B25" s="44"/>
      <c r="C25" s="70" t="s">
        <v>110</v>
      </c>
      <c r="D25" s="83">
        <v>239</v>
      </c>
      <c r="E25" s="415"/>
      <c r="F25" s="415"/>
      <c r="G25" s="416"/>
      <c r="H25" s="84">
        <f>ROUND(SUM(E25:G25)*D25,0)</f>
        <v>0</v>
      </c>
      <c r="I25" s="71">
        <f>ROUND(H25*16%,0)</f>
        <v>0</v>
      </c>
      <c r="J25" s="72">
        <f>+I25+H25</f>
        <v>0</v>
      </c>
    </row>
    <row r="26" spans="2:10" ht="25.5" x14ac:dyDescent="0.25">
      <c r="B26" s="44"/>
      <c r="C26" s="53" t="s">
        <v>111</v>
      </c>
      <c r="D26" s="49">
        <v>150</v>
      </c>
      <c r="E26" s="411"/>
      <c r="F26" s="411"/>
      <c r="G26" s="417"/>
      <c r="H26" s="73">
        <f t="shared" ref="H26:H27" si="7">ROUND(SUM(E26:G26)*D26,0)</f>
        <v>0</v>
      </c>
      <c r="I26" s="55">
        <f t="shared" ref="I26:I27" si="8">ROUND(H26*16%,0)</f>
        <v>0</v>
      </c>
      <c r="J26" s="56">
        <f t="shared" ref="J26:J27" si="9">+I26+H26</f>
        <v>0</v>
      </c>
    </row>
    <row r="27" spans="2:10" ht="16.5" thickBot="1" x14ac:dyDescent="0.3">
      <c r="B27" s="44"/>
      <c r="C27" s="57" t="s">
        <v>112</v>
      </c>
      <c r="D27" s="85">
        <v>150</v>
      </c>
      <c r="E27" s="413"/>
      <c r="F27" s="413"/>
      <c r="G27" s="418"/>
      <c r="H27" s="86">
        <f t="shared" si="7"/>
        <v>0</v>
      </c>
      <c r="I27" s="60">
        <f t="shared" si="8"/>
        <v>0</v>
      </c>
      <c r="J27" s="61">
        <f t="shared" si="9"/>
        <v>0</v>
      </c>
    </row>
    <row r="28" spans="2:10" ht="16.5" thickBot="1" x14ac:dyDescent="0.3">
      <c r="B28" s="44"/>
      <c r="C28" s="74"/>
      <c r="D28" s="75"/>
      <c r="E28" s="75"/>
      <c r="F28" s="75"/>
      <c r="G28" s="76"/>
      <c r="H28" s="30"/>
      <c r="I28" s="31"/>
      <c r="J28" s="31"/>
    </row>
    <row r="29" spans="2:10" ht="15.75" thickBot="1" x14ac:dyDescent="0.3">
      <c r="B29" s="44"/>
      <c r="C29" s="334" t="s">
        <v>113</v>
      </c>
      <c r="D29" s="335"/>
      <c r="E29" s="335"/>
      <c r="F29" s="335"/>
      <c r="G29" s="335"/>
      <c r="H29" s="66">
        <f>+SUM(H25:H27)</f>
        <v>0</v>
      </c>
      <c r="I29" s="67">
        <f t="shared" ref="I29:J29" si="10">+SUM(I25:I27)</f>
        <v>0</v>
      </c>
      <c r="J29" s="68">
        <f t="shared" si="10"/>
        <v>0</v>
      </c>
    </row>
    <row r="30" spans="2:10" ht="15.75" x14ac:dyDescent="0.25">
      <c r="B30" s="43"/>
      <c r="C30" s="77"/>
      <c r="D30" s="31"/>
      <c r="E30" s="31"/>
      <c r="F30" s="31"/>
      <c r="G30" s="31"/>
      <c r="H30" s="30"/>
      <c r="I30" s="31"/>
      <c r="J30" s="31"/>
    </row>
    <row r="31" spans="2:10" ht="13.5" thickBot="1" x14ac:dyDescent="0.3">
      <c r="B31" s="39"/>
      <c r="C31" s="28"/>
      <c r="D31" s="29"/>
      <c r="E31" s="29"/>
      <c r="F31" s="29"/>
      <c r="G31" s="29"/>
      <c r="H31" s="78"/>
      <c r="I31" s="29"/>
      <c r="J31" s="29"/>
    </row>
    <row r="32" spans="2:10" ht="16.5" thickBot="1" x14ac:dyDescent="0.3">
      <c r="B32" s="338" t="s">
        <v>114</v>
      </c>
      <c r="C32" s="339"/>
      <c r="D32" s="339"/>
      <c r="E32" s="339"/>
      <c r="F32" s="339"/>
      <c r="G32" s="340"/>
      <c r="H32" s="79">
        <f t="shared" ref="H32:I32" si="11">+H29+H19</f>
        <v>0</v>
      </c>
      <c r="I32" s="79">
        <f t="shared" si="11"/>
        <v>0</v>
      </c>
      <c r="J32" s="80">
        <f>+J29+J19</f>
        <v>0</v>
      </c>
    </row>
    <row r="33" spans="2:15" x14ac:dyDescent="0.25">
      <c r="B33" s="33"/>
    </row>
    <row r="34" spans="2:15" x14ac:dyDescent="0.25">
      <c r="B34" s="33"/>
    </row>
    <row r="35" spans="2:15" x14ac:dyDescent="0.25">
      <c r="B35" s="33"/>
    </row>
    <row r="36" spans="2:15" ht="15" x14ac:dyDescent="0.25">
      <c r="K36" s="32"/>
      <c r="L36" s="32"/>
      <c r="M36" s="32"/>
      <c r="N36" s="32"/>
      <c r="O36" s="32"/>
    </row>
    <row r="37" spans="2:15" ht="15.75" thickBot="1" x14ac:dyDescent="0.3">
      <c r="C37" s="81"/>
      <c r="D37" s="81"/>
      <c r="E37" s="81"/>
      <c r="K37" s="32"/>
      <c r="L37" s="32"/>
      <c r="M37" s="32"/>
      <c r="N37" s="32"/>
      <c r="O37" s="32"/>
    </row>
    <row r="38" spans="2:15" ht="18.75" x14ac:dyDescent="0.25">
      <c r="C38" s="82" t="s">
        <v>56</v>
      </c>
      <c r="K38" s="32"/>
      <c r="L38" s="32"/>
      <c r="M38" s="32"/>
      <c r="N38" s="32"/>
      <c r="O38" s="32"/>
    </row>
    <row r="39" spans="2:15" ht="15" x14ac:dyDescent="0.25">
      <c r="K39" s="32"/>
      <c r="L39" s="32"/>
      <c r="M39" s="32"/>
      <c r="N39" s="32"/>
      <c r="O39" s="32"/>
    </row>
    <row r="40" spans="2:15" ht="15" x14ac:dyDescent="0.25">
      <c r="K40" s="32"/>
      <c r="L40" s="32"/>
      <c r="M40" s="32"/>
      <c r="N40" s="32"/>
      <c r="O40" s="32"/>
    </row>
    <row r="41" spans="2:15" ht="15" x14ac:dyDescent="0.25">
      <c r="K41" s="32"/>
      <c r="L41" s="32"/>
      <c r="M41" s="32"/>
      <c r="N41" s="32"/>
      <c r="O41" s="32"/>
    </row>
    <row r="48" spans="2:15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66" spans="2:2" x14ac:dyDescent="0.25">
      <c r="B66" s="33"/>
    </row>
    <row r="67" spans="2:2" x14ac:dyDescent="0.25">
      <c r="B67" s="33"/>
    </row>
    <row r="68" spans="2:2" x14ac:dyDescent="0.25">
      <c r="B68" s="33"/>
    </row>
    <row r="69" spans="2:2" x14ac:dyDescent="0.25">
      <c r="B69" s="33"/>
    </row>
    <row r="70" spans="2:2" x14ac:dyDescent="0.25">
      <c r="B70" s="33"/>
    </row>
    <row r="71" spans="2:2" x14ac:dyDescent="0.25">
      <c r="B71" s="33"/>
    </row>
    <row r="72" spans="2:2" x14ac:dyDescent="0.25">
      <c r="B72" s="33"/>
    </row>
    <row r="73" spans="2:2" x14ac:dyDescent="0.25">
      <c r="B73" s="33"/>
    </row>
    <row r="74" spans="2:2" x14ac:dyDescent="0.25">
      <c r="B74" s="33"/>
    </row>
    <row r="75" spans="2:2" x14ac:dyDescent="0.25">
      <c r="B75" s="33"/>
    </row>
    <row r="76" spans="2:2" x14ac:dyDescent="0.25">
      <c r="B76" s="33"/>
    </row>
    <row r="77" spans="2:2" x14ac:dyDescent="0.25">
      <c r="B77" s="33"/>
    </row>
    <row r="78" spans="2:2" x14ac:dyDescent="0.25">
      <c r="B78" s="33"/>
    </row>
    <row r="79" spans="2:2" x14ac:dyDescent="0.25">
      <c r="B79" s="33"/>
    </row>
    <row r="80" spans="2:2" x14ac:dyDescent="0.25">
      <c r="B80" s="33"/>
    </row>
    <row r="81" spans="2:2" x14ac:dyDescent="0.25">
      <c r="B81" s="33"/>
    </row>
    <row r="82" spans="2:2" x14ac:dyDescent="0.25">
      <c r="B82" s="33"/>
    </row>
    <row r="83" spans="2:2" x14ac:dyDescent="0.25">
      <c r="B83" s="33"/>
    </row>
    <row r="84" spans="2:2" x14ac:dyDescent="0.25">
      <c r="B84" s="33"/>
    </row>
    <row r="85" spans="2:2" x14ac:dyDescent="0.25">
      <c r="B85" s="33"/>
    </row>
    <row r="86" spans="2:2" x14ac:dyDescent="0.25">
      <c r="B86" s="33"/>
    </row>
    <row r="87" spans="2:2" x14ac:dyDescent="0.25">
      <c r="B87" s="33"/>
    </row>
    <row r="88" spans="2:2" x14ac:dyDescent="0.25">
      <c r="B88" s="33"/>
    </row>
    <row r="89" spans="2:2" x14ac:dyDescent="0.25">
      <c r="B89" s="33"/>
    </row>
    <row r="90" spans="2:2" x14ac:dyDescent="0.25">
      <c r="B90" s="33"/>
    </row>
    <row r="91" spans="2:2" x14ac:dyDescent="0.25">
      <c r="B91" s="33"/>
    </row>
    <row r="92" spans="2:2" x14ac:dyDescent="0.25">
      <c r="B92" s="33"/>
    </row>
    <row r="93" spans="2:2" x14ac:dyDescent="0.25">
      <c r="B93" s="33"/>
    </row>
    <row r="94" spans="2:2" x14ac:dyDescent="0.25">
      <c r="B94" s="33"/>
    </row>
    <row r="95" spans="2:2" x14ac:dyDescent="0.25">
      <c r="B95" s="33"/>
    </row>
    <row r="96" spans="2:2" x14ac:dyDescent="0.25">
      <c r="B96" s="33"/>
    </row>
    <row r="97" spans="2:2" x14ac:dyDescent="0.25">
      <c r="B97" s="33"/>
    </row>
    <row r="98" spans="2:2" x14ac:dyDescent="0.25">
      <c r="B98" s="33"/>
    </row>
    <row r="99" spans="2:2" x14ac:dyDescent="0.25">
      <c r="B99" s="33"/>
    </row>
    <row r="100" spans="2:2" x14ac:dyDescent="0.25">
      <c r="B100" s="33"/>
    </row>
    <row r="101" spans="2:2" x14ac:dyDescent="0.25">
      <c r="B101" s="33"/>
    </row>
    <row r="102" spans="2:2" x14ac:dyDescent="0.25">
      <c r="B102" s="33"/>
    </row>
    <row r="103" spans="2:2" x14ac:dyDescent="0.25">
      <c r="B103" s="33"/>
    </row>
    <row r="104" spans="2:2" x14ac:dyDescent="0.25">
      <c r="B104" s="33"/>
    </row>
    <row r="105" spans="2:2" x14ac:dyDescent="0.25">
      <c r="B105" s="33"/>
    </row>
    <row r="106" spans="2:2" x14ac:dyDescent="0.25">
      <c r="B106" s="33"/>
    </row>
    <row r="107" spans="2:2" x14ac:dyDescent="0.25">
      <c r="B107" s="33"/>
    </row>
    <row r="108" spans="2:2" x14ac:dyDescent="0.25">
      <c r="B108" s="33"/>
    </row>
    <row r="109" spans="2:2" x14ac:dyDescent="0.25">
      <c r="B109" s="33"/>
    </row>
    <row r="110" spans="2:2" x14ac:dyDescent="0.25">
      <c r="B110" s="33"/>
    </row>
    <row r="111" spans="2:2" x14ac:dyDescent="0.25">
      <c r="B111" s="33"/>
    </row>
    <row r="112" spans="2:2" x14ac:dyDescent="0.25">
      <c r="B112" s="33"/>
    </row>
    <row r="113" spans="2:2" x14ac:dyDescent="0.25">
      <c r="B113" s="33"/>
    </row>
    <row r="114" spans="2:2" x14ac:dyDescent="0.25">
      <c r="B114" s="33"/>
    </row>
    <row r="115" spans="2:2" x14ac:dyDescent="0.25">
      <c r="B115" s="33"/>
    </row>
    <row r="116" spans="2:2" x14ac:dyDescent="0.25">
      <c r="B116" s="33"/>
    </row>
    <row r="117" spans="2:2" x14ac:dyDescent="0.25">
      <c r="B117" s="33"/>
    </row>
    <row r="118" spans="2:2" x14ac:dyDescent="0.25">
      <c r="B118" s="33"/>
    </row>
    <row r="119" spans="2:2" x14ac:dyDescent="0.25">
      <c r="B119" s="33"/>
    </row>
    <row r="120" spans="2:2" x14ac:dyDescent="0.25">
      <c r="B120" s="33"/>
    </row>
    <row r="121" spans="2:2" x14ac:dyDescent="0.25">
      <c r="B121" s="33"/>
    </row>
    <row r="122" spans="2:2" x14ac:dyDescent="0.25">
      <c r="B122" s="33"/>
    </row>
    <row r="123" spans="2:2" x14ac:dyDescent="0.25">
      <c r="B123" s="33"/>
    </row>
    <row r="124" spans="2:2" x14ac:dyDescent="0.25">
      <c r="B124" s="33"/>
    </row>
    <row r="125" spans="2:2" x14ac:dyDescent="0.25">
      <c r="B125" s="33"/>
    </row>
    <row r="126" spans="2:2" x14ac:dyDescent="0.25">
      <c r="B126" s="33"/>
    </row>
    <row r="127" spans="2:2" x14ac:dyDescent="0.25">
      <c r="B127" s="33"/>
    </row>
    <row r="128" spans="2:2" x14ac:dyDescent="0.25">
      <c r="B128" s="33"/>
    </row>
    <row r="129" spans="2:2" x14ac:dyDescent="0.25">
      <c r="B129" s="33"/>
    </row>
    <row r="130" spans="2:2" x14ac:dyDescent="0.25">
      <c r="B130" s="33"/>
    </row>
    <row r="131" spans="2:2" x14ac:dyDescent="0.25">
      <c r="B131" s="33"/>
    </row>
    <row r="132" spans="2:2" x14ac:dyDescent="0.25">
      <c r="B132" s="33"/>
    </row>
    <row r="133" spans="2:2" x14ac:dyDescent="0.25">
      <c r="B133" s="33"/>
    </row>
    <row r="134" spans="2:2" x14ac:dyDescent="0.25">
      <c r="B134" s="33"/>
    </row>
    <row r="135" spans="2:2" x14ac:dyDescent="0.25">
      <c r="B135" s="33"/>
    </row>
    <row r="136" spans="2:2" x14ac:dyDescent="0.25">
      <c r="B136" s="33"/>
    </row>
    <row r="137" spans="2:2" x14ac:dyDescent="0.25">
      <c r="B137" s="33"/>
    </row>
    <row r="138" spans="2:2" x14ac:dyDescent="0.25">
      <c r="B138" s="33"/>
    </row>
    <row r="139" spans="2:2" x14ac:dyDescent="0.25">
      <c r="B139" s="33"/>
    </row>
    <row r="140" spans="2:2" x14ac:dyDescent="0.25">
      <c r="B140" s="33"/>
    </row>
    <row r="141" spans="2:2" x14ac:dyDescent="0.25">
      <c r="B141" s="33"/>
    </row>
    <row r="142" spans="2:2" x14ac:dyDescent="0.25">
      <c r="B142" s="33"/>
    </row>
    <row r="143" spans="2:2" x14ac:dyDescent="0.25">
      <c r="B143" s="33"/>
    </row>
    <row r="144" spans="2:2" x14ac:dyDescent="0.25">
      <c r="B144" s="33"/>
    </row>
    <row r="145" spans="2:2" x14ac:dyDescent="0.25">
      <c r="B145" s="33"/>
    </row>
    <row r="146" spans="2:2" x14ac:dyDescent="0.25">
      <c r="B146" s="33"/>
    </row>
    <row r="147" spans="2:2" x14ac:dyDescent="0.25">
      <c r="B147" s="33"/>
    </row>
    <row r="148" spans="2:2" x14ac:dyDescent="0.25">
      <c r="B148" s="33"/>
    </row>
    <row r="149" spans="2:2" x14ac:dyDescent="0.25">
      <c r="B149" s="33"/>
    </row>
    <row r="150" spans="2:2" x14ac:dyDescent="0.25">
      <c r="B150" s="33"/>
    </row>
    <row r="151" spans="2:2" x14ac:dyDescent="0.25">
      <c r="B151" s="33"/>
    </row>
    <row r="152" spans="2:2" x14ac:dyDescent="0.25">
      <c r="B152" s="33"/>
    </row>
    <row r="153" spans="2:2" x14ac:dyDescent="0.25">
      <c r="B153" s="33"/>
    </row>
    <row r="154" spans="2:2" x14ac:dyDescent="0.25">
      <c r="B154" s="33"/>
    </row>
    <row r="155" spans="2:2" x14ac:dyDescent="0.25">
      <c r="B155" s="33"/>
    </row>
    <row r="156" spans="2:2" x14ac:dyDescent="0.25">
      <c r="B156" s="33"/>
    </row>
    <row r="157" spans="2:2" x14ac:dyDescent="0.25">
      <c r="B157" s="33"/>
    </row>
    <row r="158" spans="2:2" x14ac:dyDescent="0.25">
      <c r="B158" s="33"/>
    </row>
    <row r="159" spans="2:2" x14ac:dyDescent="0.25">
      <c r="B159" s="33"/>
    </row>
    <row r="160" spans="2:2" x14ac:dyDescent="0.25">
      <c r="B160" s="33"/>
    </row>
    <row r="161" spans="2:2" x14ac:dyDescent="0.25">
      <c r="B161" s="33"/>
    </row>
    <row r="162" spans="2:2" x14ac:dyDescent="0.25">
      <c r="B162" s="33"/>
    </row>
    <row r="163" spans="2:2" x14ac:dyDescent="0.25">
      <c r="B163" s="33"/>
    </row>
    <row r="164" spans="2:2" x14ac:dyDescent="0.25">
      <c r="B164" s="33"/>
    </row>
    <row r="165" spans="2:2" x14ac:dyDescent="0.25">
      <c r="B165" s="33"/>
    </row>
    <row r="166" spans="2:2" x14ac:dyDescent="0.25">
      <c r="B166" s="33"/>
    </row>
    <row r="167" spans="2:2" x14ac:dyDescent="0.25">
      <c r="B167" s="33"/>
    </row>
    <row r="168" spans="2:2" x14ac:dyDescent="0.25">
      <c r="B168" s="33"/>
    </row>
    <row r="169" spans="2:2" x14ac:dyDescent="0.25">
      <c r="B169" s="33"/>
    </row>
    <row r="170" spans="2:2" x14ac:dyDescent="0.25">
      <c r="B170" s="33"/>
    </row>
    <row r="171" spans="2:2" x14ac:dyDescent="0.25">
      <c r="B171" s="33"/>
    </row>
    <row r="172" spans="2:2" x14ac:dyDescent="0.25">
      <c r="B172" s="33"/>
    </row>
    <row r="173" spans="2:2" x14ac:dyDescent="0.25">
      <c r="B173" s="33"/>
    </row>
    <row r="174" spans="2:2" x14ac:dyDescent="0.25">
      <c r="B174" s="33"/>
    </row>
    <row r="175" spans="2:2" x14ac:dyDescent="0.25">
      <c r="B175" s="33"/>
    </row>
    <row r="176" spans="2:2" x14ac:dyDescent="0.25">
      <c r="B176" s="33"/>
    </row>
    <row r="177" spans="2:2" x14ac:dyDescent="0.25">
      <c r="B177" s="33"/>
    </row>
    <row r="178" spans="2:2" x14ac:dyDescent="0.25">
      <c r="B178" s="33"/>
    </row>
    <row r="179" spans="2:2" x14ac:dyDescent="0.25">
      <c r="B179" s="33"/>
    </row>
    <row r="180" spans="2:2" x14ac:dyDescent="0.25">
      <c r="B180" s="33"/>
    </row>
    <row r="181" spans="2:2" x14ac:dyDescent="0.25">
      <c r="B181" s="33"/>
    </row>
    <row r="182" spans="2:2" x14ac:dyDescent="0.25">
      <c r="B182" s="33"/>
    </row>
    <row r="183" spans="2:2" x14ac:dyDescent="0.25">
      <c r="B183" s="33"/>
    </row>
    <row r="184" spans="2:2" x14ac:dyDescent="0.25">
      <c r="B184" s="33"/>
    </row>
    <row r="185" spans="2:2" x14ac:dyDescent="0.25">
      <c r="B185" s="33"/>
    </row>
    <row r="186" spans="2:2" x14ac:dyDescent="0.25">
      <c r="B186" s="33"/>
    </row>
    <row r="187" spans="2:2" x14ac:dyDescent="0.25">
      <c r="B187" s="33"/>
    </row>
  </sheetData>
  <mergeCells count="9">
    <mergeCell ref="C19:G19"/>
    <mergeCell ref="C22:J22"/>
    <mergeCell ref="C29:G29"/>
    <mergeCell ref="B32:G32"/>
    <mergeCell ref="B2:J2"/>
    <mergeCell ref="B3:J3"/>
    <mergeCell ref="B4:J4"/>
    <mergeCell ref="B5:J5"/>
    <mergeCell ref="C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ECONOMICO</vt:lpstr>
      <vt:lpstr>COSTO PRUEBA 15</vt:lpstr>
      <vt:lpstr>PRUEBAS 16-18</vt:lpstr>
      <vt:lpstr>SABER 3579</vt:lpstr>
      <vt:lpstr>'FORMATO ECONOMICO'!Área_de_impresión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cbaquero</dc:creator>
  <cp:lastModifiedBy>Fancia María Del Pilar Jimenez Franco</cp:lastModifiedBy>
  <cp:lastPrinted>2015-07-27T19:11:43Z</cp:lastPrinted>
  <dcterms:created xsi:type="dcterms:W3CDTF">2015-06-11T17:41:09Z</dcterms:created>
  <dcterms:modified xsi:type="dcterms:W3CDTF">2015-07-28T23:28:40Z</dcterms:modified>
</cp:coreProperties>
</file>